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corecard" sheetId="2" state="visible" r:id="rId2"/>
    <sheet xmlns:r="http://schemas.openxmlformats.org/officeDocument/2006/relationships" name="Worked Examples" sheetId="3" state="visible" r:id="rId3"/>
    <sheet xmlns:r="http://schemas.openxmlformats.org/officeDocument/2006/relationships" name="Pipeline Log" sheetId="4" state="visible" r:id="rId4"/>
  </sheets>
  <definedNames>
    <definedName name="_xlnm.Print_Titles" localSheetId="2">'Worked Examples'!$5:$5</definedName>
    <definedName name="_xlnm.Print_Titles" localSheetId="3">'Pipeline Log'!$5:$5</definedName>
  </definedNames>
  <calcPr calcId="124519" fullCalcOnLoad="1"/>
</workbook>
</file>

<file path=xl/styles.xml><?xml version="1.0" encoding="utf-8"?>
<styleSheet xmlns="http://schemas.openxmlformats.org/spreadsheetml/2006/main">
  <numFmts count="4">
    <numFmt numFmtId="164" formatCode="yyyy-mm-dd"/>
    <numFmt numFmtId="165" formatCode="0.0"/>
    <numFmt numFmtId="166" formatCode="0.0;-0.0"/>
    <numFmt numFmtId="167" formatCode="$#,##0"/>
  </numFmts>
  <fonts count="15">
    <font>
      <name val="Calibri"/>
      <family val="2"/>
      <color theme="1"/>
      <sz val="11"/>
      <scheme val="minor"/>
    </font>
    <font>
      <b val="1"/>
      <color rgb="001F3556"/>
      <sz val="14"/>
    </font>
    <font>
      <i val="1"/>
      <color rgb="0044546A"/>
      <sz val="10"/>
    </font>
    <font>
      <sz val="10"/>
    </font>
    <font>
      <b val="1"/>
      <color rgb="001F3556"/>
      <sz val="11"/>
    </font>
    <font>
      <b val="1"/>
      <color rgb="001F3556"/>
      <sz val="10"/>
    </font>
    <font>
      <b val="1"/>
      <sz val="10"/>
    </font>
    <font>
      <b val="1"/>
    </font>
    <font>
      <i val="1"/>
      <color rgb="0044546A"/>
      <sz val="9"/>
    </font>
    <font>
      <i val="1"/>
      <color rgb="007F6000"/>
      <sz val="9"/>
    </font>
    <font>
      <b val="1"/>
      <color rgb="00FFFFFF"/>
      <sz val="10"/>
    </font>
    <font>
      <b val="1"/>
      <sz val="11"/>
    </font>
    <font>
      <b val="1"/>
      <sz val="12"/>
    </font>
    <font>
      <b val="1"/>
      <color rgb="001F3556"/>
      <sz val="12"/>
    </font>
    <font>
      <b val="1"/>
      <color rgb="001F3556"/>
      <sz val="9"/>
    </font>
  </fonts>
  <fills count="5">
    <fill>
      <patternFill/>
    </fill>
    <fill>
      <patternFill patternType="gray125"/>
    </fill>
    <fill>
      <patternFill patternType="solid">
        <fgColor rgb="00FFF2CC"/>
      </patternFill>
    </fill>
    <fill>
      <patternFill patternType="solid">
        <fgColor rgb="00EDEDED"/>
      </patternFill>
    </fill>
    <fill>
      <patternFill patternType="solid">
        <fgColor rgb="001F3556"/>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5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1" fillId="0" borderId="0" pivotButton="0" quotePrefix="0" xfId="0"/>
    <xf numFmtId="0" fontId="2" fillId="0" borderId="0" pivotButton="0" quotePrefix="0" xfId="0"/>
    <xf numFmtId="0" fontId="4" fillId="0" borderId="0" pivotButton="0" quotePrefix="0" xfId="0"/>
    <xf numFmtId="0" fontId="6" fillId="0" borderId="0" pivotButton="0" quotePrefix="0" xfId="0"/>
    <xf numFmtId="0" fontId="0" fillId="2" borderId="1" pivotButton="0" quotePrefix="0" xfId="0"/>
    <xf numFmtId="164" fontId="0" fillId="2" borderId="1" pivotButton="0" quotePrefix="0" xfId="0"/>
    <xf numFmtId="3" fontId="0" fillId="2" borderId="1" pivotButton="0" quotePrefix="0" xfId="0"/>
    <xf numFmtId="9" fontId="0" fillId="2" borderId="1" pivotButton="0" quotePrefix="0" xfId="0"/>
    <xf numFmtId="0" fontId="7" fillId="3" borderId="1" pivotButton="0" quotePrefix="0" xfId="0"/>
    <xf numFmtId="0" fontId="8" fillId="0" borderId="0" pivotButton="0" quotePrefix="0" xfId="0"/>
    <xf numFmtId="0" fontId="9" fillId="0" borderId="0" pivotButton="0" quotePrefix="0" xfId="0"/>
    <xf numFmtId="0" fontId="10" fillId="4" borderId="1" applyAlignment="1" pivotButton="0" quotePrefix="0" xfId="0">
      <alignment vertical="center" wrapText="1"/>
    </xf>
    <xf numFmtId="0" fontId="0" fillId="0" borderId="1" applyAlignment="1" pivotButton="0" quotePrefix="0" xfId="0">
      <alignment vertical="top" wrapText="1"/>
    </xf>
    <xf numFmtId="0" fontId="0" fillId="2" borderId="1" applyAlignment="1" pivotButton="0" quotePrefix="0" xfId="0">
      <alignment horizontal="center" vertical="top"/>
    </xf>
    <xf numFmtId="0" fontId="11" fillId="0" borderId="0" pivotButton="0" quotePrefix="0" xfId="0"/>
    <xf numFmtId="0" fontId="7" fillId="3" borderId="1" applyAlignment="1" pivotButton="0" quotePrefix="0" xfId="0">
      <alignment horizontal="center"/>
    </xf>
    <xf numFmtId="0" fontId="0" fillId="0" borderId="0" applyAlignment="1" pivotButton="0" quotePrefix="0" xfId="0">
      <alignment vertical="top" wrapText="1"/>
    </xf>
    <xf numFmtId="165" fontId="0" fillId="3" borderId="1" applyAlignment="1" pivotButton="0" quotePrefix="0" xfId="0">
      <alignment horizontal="center" vertical="top"/>
    </xf>
    <xf numFmtId="0" fontId="7" fillId="0" borderId="0" pivotButton="0" quotePrefix="0" xfId="0"/>
    <xf numFmtId="165" fontId="12" fillId="3" borderId="1" applyAlignment="1" pivotButton="0" quotePrefix="0" xfId="0">
      <alignment horizontal="center"/>
    </xf>
    <xf numFmtId="0" fontId="0" fillId="2" borderId="1" applyAlignment="1" pivotButton="0" quotePrefix="0" xfId="0">
      <alignment horizontal="center"/>
    </xf>
    <xf numFmtId="166" fontId="0" fillId="3" borderId="1" applyAlignment="1" pivotButton="0" quotePrefix="0" xfId="0">
      <alignment horizontal="center"/>
    </xf>
    <xf numFmtId="0" fontId="0" fillId="3" borderId="1" applyAlignment="1" pivotButton="0" quotePrefix="0" xfId="0">
      <alignment horizontal="center"/>
    </xf>
    <xf numFmtId="0" fontId="13" fillId="0" borderId="0" pivotButton="0" quotePrefix="0" xfId="0"/>
    <xf numFmtId="0" fontId="12" fillId="3" borderId="1" applyAlignment="1" pivotButton="0" quotePrefix="0" xfId="0">
      <alignment horizontal="center"/>
    </xf>
    <xf numFmtId="0" fontId="0" fillId="0" borderId="4" pivotButton="0" quotePrefix="0" xfId="0"/>
    <xf numFmtId="0" fontId="0" fillId="0" borderId="5" pivotButton="0" quotePrefix="0" xfId="0"/>
    <xf numFmtId="0" fontId="0" fillId="3" borderId="1" pivotButton="0" quotePrefix="0" xfId="0"/>
    <xf numFmtId="0" fontId="0" fillId="2" borderId="1" applyAlignment="1" pivotButton="0" quotePrefix="0" xfId="0">
      <alignment vertical="top" wrapText="1"/>
    </xf>
    <xf numFmtId="0" fontId="14" fillId="0" borderId="0" pivotButton="0" quotePrefix="0" xfId="0"/>
    <xf numFmtId="0" fontId="0" fillId="0" borderId="1" pivotButton="0" quotePrefix="0" xfId="0"/>
    <xf numFmtId="0" fontId="0" fillId="0" borderId="1" applyAlignment="1" pivotButton="0" quotePrefix="0" xfId="0">
      <alignment horizontal="center"/>
    </xf>
    <xf numFmtId="165" fontId="0" fillId="3" borderId="1" applyAlignment="1" pivotButton="0" quotePrefix="0" xfId="0">
      <alignment horizontal="center"/>
    </xf>
    <xf numFmtId="0" fontId="7" fillId="0" borderId="1" pivotButton="0" quotePrefix="0" xfId="0"/>
    <xf numFmtId="165" fontId="7" fillId="3" borderId="1" applyAlignment="1" pivotButton="0" quotePrefix="0" xfId="0">
      <alignment horizontal="center"/>
    </xf>
    <xf numFmtId="0" fontId="7" fillId="2" borderId="1" applyAlignment="1" pivotButton="0" quotePrefix="0" xfId="0">
      <alignment horizontal="center"/>
    </xf>
    <xf numFmtId="0" fontId="4" fillId="0" borderId="1" pivotButton="0" quotePrefix="0" xfId="0"/>
    <xf numFmtId="0" fontId="0" fillId="3" borderId="1" applyAlignment="1" pivotButton="0" quotePrefix="0" xfId="0">
      <alignment horizontal="center" wrapText="1"/>
    </xf>
    <xf numFmtId="164" fontId="0" fillId="2" borderId="1" applyAlignment="1" pivotButton="0" quotePrefix="0" xfId="0">
      <alignment vertical="top"/>
    </xf>
    <xf numFmtId="0" fontId="0" fillId="2" borderId="1" applyAlignment="1" pivotButton="0" quotePrefix="0" xfId="0">
      <alignment vertical="top"/>
    </xf>
    <xf numFmtId="0" fontId="0" fillId="3" borderId="1" applyAlignment="1" pivotButton="0" quotePrefix="0" xfId="0">
      <alignment vertical="top"/>
    </xf>
    <xf numFmtId="3" fontId="0" fillId="2" borderId="1" applyAlignment="1" pivotButton="0" quotePrefix="0" xfId="0">
      <alignment vertical="top"/>
    </xf>
    <xf numFmtId="165" fontId="0" fillId="2" borderId="1" applyAlignment="1" pivotButton="0" quotePrefix="0" xfId="0">
      <alignment vertical="top"/>
    </xf>
    <xf numFmtId="3" fontId="0" fillId="3" borderId="1" pivotButton="0" quotePrefix="0" xfId="0"/>
    <xf numFmtId="167" fontId="0" fillId="2" borderId="1" pivotButton="0" quotePrefix="0" xfId="0"/>
    <xf numFmtId="0" fontId="6" fillId="0" borderId="0" applyAlignment="1" pivotButton="0" quotePrefix="0" xfId="0">
      <alignment wrapText="1"/>
    </xf>
    <xf numFmtId="0" fontId="7" fillId="0" borderId="0" applyAlignment="1" pivotButton="0" quotePrefix="0" xfId="0">
      <alignment wrapText="1"/>
    </xf>
    <xf numFmtId="0" fontId="9" fillId="0" borderId="0" applyAlignment="1" pivotButton="0" quotePrefix="0" xfId="0">
      <alignment vertical="top" wrapText="1"/>
    </xf>
    <xf numFmtId="167" fontId="0" fillId="2" borderId="1" applyAlignment="1" pivotButton="0" quotePrefix="0" xfId="0">
      <alignment vertical="top"/>
    </xf>
    <xf numFmtId="167" fontId="0" fillId="3" borderId="1" pivotButton="0" quotePrefix="0" xfId="0"/>
  </cellXfs>
  <cellStyles count="1">
    <cellStyle name="Normal" xfId="0" builtinId="0" hidden="0"/>
  </cellStyles>
  <dxfs count="3">
    <dxf>
      <font>
        <b val="1"/>
        <color rgb="00006100"/>
      </font>
      <fill>
        <patternFill patternType="solid">
          <fgColor rgb="00C6EFCE"/>
        </patternFill>
      </fill>
    </dxf>
    <dxf>
      <font>
        <b val="1"/>
        <color rgb="009C0006"/>
      </font>
      <fill>
        <patternFill patternType="solid">
          <fgColor rgb="00FFC7CE"/>
        </patternFill>
      </fill>
    </dxf>
    <dxf>
      <font>
        <b val="1"/>
        <color rgb="009C65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67"/>
  <sheetViews>
    <sheetView showGridLines="0" workbookViewId="0">
      <pane ySplit="3" topLeftCell="A4" activePane="bottomLeft" state="frozen"/>
      <selection pane="bottomLeft" activeCell="A1" sqref="A1"/>
    </sheetView>
  </sheetViews>
  <sheetFormatPr baseColWidth="8" defaultRowHeight="15"/>
  <cols>
    <col width="118" customWidth="1" min="1" max="1"/>
  </cols>
  <sheetData>
    <row r="1">
      <c r="A1" s="1" t="inlineStr">
        <is>
          <t>Go/No-Go Scorecard</t>
        </is>
      </c>
    </row>
    <row r="2">
      <c r="A2" s="2" t="inlineStr">
        <is>
          <t>Five tests, one weighted total, one written answer, for the decision to apply for a grant.</t>
        </is>
      </c>
    </row>
    <row r="3">
      <c r="A3" s="3" t="n"/>
    </row>
    <row r="4">
      <c r="A4" s="4" t="inlineStr">
        <is>
          <t>What is in this workbook</t>
        </is>
      </c>
    </row>
    <row r="5" ht="30" customHeight="1">
      <c r="A5" s="3" t="inlineStr">
        <is>
          <t>Scorecard. One opportunity. An eligibility gate that passes or fails, four weighted criteria scored from 0 to 5, a total out of 100, a pass line you set in advance, and a verdict cell that reads all three.</t>
        </is>
      </c>
    </row>
    <row r="6" ht="30" customHeight="1">
      <c r="A6" s="3" t="inlineStr">
        <is>
          <t>Worked Examples. Three composite opportunities scored end to end, including one that fails the gate before any scoring happens and one that clears the gate and still loses on the total.</t>
        </is>
      </c>
    </row>
    <row r="7">
      <c r="A7" s="3" t="inlineStr">
        <is>
          <t>Pipeline Log. One line per opportunity across a season, so the nos keep their reasons and the pattern in them becomes visible.</t>
        </is>
      </c>
    </row>
    <row r="8">
      <c r="A8" s="3" t="n"/>
    </row>
    <row r="9">
      <c r="A9" s="4" t="inlineStr">
        <is>
          <t>The five tests</t>
        </is>
      </c>
    </row>
    <row r="10" ht="30" customHeight="1">
      <c r="A10" s="3" t="inlineStr">
        <is>
          <t>Eligibility is a gate. It passes or fails, and a fail ends the decision whatever the rest of the file says. No weighting scheme rescues an application that the stated requirements rule out, and every hour spent on the narrative after that point is wasted.</t>
        </is>
      </c>
    </row>
    <row r="11" ht="30" customHeight="1">
      <c r="A11" s="3" t="inlineStr">
        <is>
          <t>Mission fit, capacity and track record, cost to apply, and odds are scored from 0 to 5 and weighted. The default weights are 30, 26, 19 and 25, which total 100.</t>
        </is>
      </c>
    </row>
    <row r="12">
      <c r="A12" s="3" t="n"/>
    </row>
    <row r="13">
      <c r="A13" s="4" t="inlineStr">
        <is>
          <t>How the arithmetic works</t>
        </is>
      </c>
    </row>
    <row r="14" ht="45" customHeight="1">
      <c r="A14" s="3" t="inlineStr">
        <is>
          <t>Weighted score = weight multiplied by score, divided by 5. A score of 5 on a criterion earns its full weight, a 3 earns three fifths of it, a 0 earns nothing. Straight fives across the four criteria therefore total 100, which is what makes the total readable as a percentage and the pass line readable as a percentage too.</t>
        </is>
      </c>
    </row>
    <row r="15" ht="30" customHeight="1">
      <c r="A15" s="3" t="inlineStr">
        <is>
          <t>Total weighted score = the sum of the weighted scores. The weight total cell next to it flags any set of weights that does not add up to 100, because a scorecard whose weights drift is a scorecard whose totals cannot be compared with last month's.</t>
        </is>
      </c>
    </row>
    <row r="16">
      <c r="A16" s="3" t="n"/>
    </row>
    <row r="17">
      <c r="A17" s="4" t="inlineStr">
        <is>
          <t>The threshold, and why it is set before anyone scores</t>
        </is>
      </c>
    </row>
    <row r="18" ht="30" customHeight="1">
      <c r="A18" s="3" t="inlineStr">
        <is>
          <t>The pass line in the Scorecard tab is 65 out of 100. It is an illustrative starting point, not a rule from anywhere. At 65, an opportunity has to be above average on the tests that carry the most weight, and cannot get there on mission fit alone.</t>
        </is>
      </c>
    </row>
    <row r="19" ht="45" customHeight="1">
      <c r="A19" s="3" t="inlineStr">
        <is>
          <t>Set your own line before the first scoring session of the season and keep it fixed for the season, because a pass line that moves after the scores are in is not a decision tool, it is a way of writing down a decision that was already made. If you want a stricter file, raise the line rather than re-weighting the criteria.</t>
        </is>
      </c>
    </row>
    <row r="20" ht="30" customHeight="1">
      <c r="A20" s="3" t="inlineStr">
        <is>
          <t>Two sanity checks on any line you pick. Score three opportunities you already said yes to last year and three you said no to. If the line puts them on the wrong sides, the line is wrong or the weights are.</t>
        </is>
      </c>
    </row>
    <row r="21">
      <c r="A21" s="3" t="n"/>
    </row>
    <row r="22">
      <c r="A22" s="4" t="inlineStr">
        <is>
          <t>The verdict cell</t>
        </is>
      </c>
    </row>
    <row r="23" ht="45" customHeight="1">
      <c r="A23" s="3" t="inlineStr">
        <is>
          <t>The verdict is a formula, not a judgment typed after the fact. It reads, in order: whether every gate question has been answered, whether any gate answer is No, whether every weighted criterion has a score, and finally whether the total reached the pass line. An unanswered gate question returns ANSWER THE GATE QUESTIONS rather than a verdict, because a blank is not a pass.</t>
        </is>
      </c>
    </row>
    <row r="24">
      <c r="A24" s="3" t="n"/>
    </row>
    <row r="25">
      <c r="A25" s="4" t="inlineStr">
        <is>
          <t>Where the funder publishes a rubric, use it on the draft</t>
        </is>
      </c>
    </row>
    <row r="26" ht="75" customHeight="1">
      <c r="A26" s="3" t="inlineStr">
        <is>
          <t>Published federal review rubrics weight the parts of a written application. A HRSA notice of funding opportunity, HRSA-24-002, allocates 100 total points as Need 10, Response 45, Evaluative Measures 15, Impact 10, Resources and Capabilities 15, and Support Requested 5 (HRSA, FY2024 NOFO). A Bureau of Justice Assistance FY25 merit review weights Description of the Issue 5 percent, Funding Need 5 percent, Project Goals and Objectives 15 percent, Project Design and Implementation 30 percent, Capabilities and Competencies 30 percent, and Budget 15 percent (DOJ Bureau of Justice Assistance, FY25 COSSUP).</t>
        </is>
      </c>
    </row>
    <row r="27" ht="45" customHeight="1">
      <c r="A27" s="3" t="inlineStr">
        <is>
          <t>A review rubric scores an application; this scorecard decides whether to write one. Keep the five tests here for the go or no-go call, then score the draft against the funder's own rubric before you submit. A rubric that puts 30 or 45 points on one section also tells you where the hours will go, so read it when you score cost to apply.</t>
        </is>
      </c>
    </row>
    <row r="28">
      <c r="A28" s="3" t="n"/>
    </row>
    <row r="29">
      <c r="A29" s="4" t="inlineStr">
        <is>
          <t>The gate is how the funder screens too</t>
        </is>
      </c>
    </row>
    <row r="30" ht="60" customHeight="1">
      <c r="A30" s="3" t="inlineStr">
        <is>
          <t>The Department of Justice's Office of Justice Programs screens applications against basic minimum requirements before peer review, and applications that do not meet them will neither proceed to peer review nor receive further consideration (DOJ Office of Justice Programs, OJP Grant Application Resource Guide, page dated 2020-03-20). A gate question you answer No to is a question a screener will answer for you.</t>
        </is>
      </c>
    </row>
    <row r="31">
      <c r="A31" s="3" t="n"/>
    </row>
    <row r="32">
      <c r="A32" s="4" t="inlineStr">
        <is>
          <t>What the gate questions come from</t>
        </is>
      </c>
    </row>
    <row r="33" ht="60" customHeight="1">
      <c r="A33" s="3" t="inlineStr">
        <is>
          <t>Registration. Submitting a SAM.gov registration and getting a Unique Entity ID are both free, registration can take up to 10 business days to become active, and it must be renewed every 365 days to stay active (SAM.gov, Entity Registration, accessed 2026-09-22). An organization must register as an entity with SAM.gov before anyone can start applying in Grants.gov (Grants.gov, Applicant Registration, accessed 2026-09-22).</t>
        </is>
      </c>
    </row>
    <row r="34" ht="60" customHeight="1">
      <c r="A34" s="3" t="inlineStr">
        <is>
          <t>Tax status. Without public charity status, a private foundation's grant to your organization is a taxable expenditure unless the foundation exercises expenditure responsibility (IRS, Grants to organizations, page last reviewed 2026-06-28). Fiscal sponsorship is the practical route, and sponsor fees are generally somewhere between 5 percent and 10 percent of all funds held on behalf of the sponsored group (Propel Nonprofits, accessed 2026-09-22).</t>
        </is>
      </c>
    </row>
    <row r="35" ht="30" customHeight="1">
      <c r="A35" s="3" t="inlineStr">
        <is>
          <t>Geography. Read the service area rule before the program description. A funder that only gives in three counties is a no for everyone outside them regardless of how well the program matches.</t>
        </is>
      </c>
    </row>
    <row r="36" ht="75" customHeight="1">
      <c r="A36" s="3" t="inlineStr">
        <is>
          <t>An open door. Candid found that of the 112,733 U.S. private foundations that filed Forms 990-PF for fiscal year end 2023, 71 percent checked the preselected-only box, which narrowly interpreted means only 29 percent, fewer than 33,000 foundations, are open to considering new grantees (Candid, 2025-10-01). Candid also notes that checking the box does not necessarily reflect a firmly fixed policy, as foundation staff may still consider unsolicited requests, and lists the routes those foundations still leave open: an introduction form on the website, letters of inquiry from which they invite full applications, specific program areas or limited periods when they open, a preliminary conversation, and, at community foundations, passing a request to a donor-advised fund donor (Candid, 2025-10-01).</t>
        </is>
      </c>
    </row>
    <row r="37" ht="60" customHeight="1">
      <c r="A37" s="3" t="inlineStr">
        <is>
          <t>Money. If the ask exceeds the top of the award range, re-scope or decline. If the required match exceeds cash you can commit, decline. If every allowable use sits outside how your program actually spends, decline. Candid advises that most grants, especially first-time grants, are restricted to program expenses, and that general operating or unrestricted grants are largely the exception rather than the rule (Candid, 2024-03-25).</t>
        </is>
      </c>
    </row>
    <row r="38">
      <c r="A38" s="3" t="n"/>
    </row>
    <row r="39">
      <c r="A39" s="4" t="inlineStr">
        <is>
          <t>Scoring capacity honestly</t>
        </is>
      </c>
    </row>
    <row r="40" ht="90" customHeight="1">
      <c r="A40" s="3" t="inlineStr">
        <is>
          <t>Capacity is the test teams skip. Candid's grant-readiness guidance asks three questions before you seek a foundation grant: are you a 501(c)(3) organization as defined by the IRS, do you have a track record, and do you have capable leadership and an effective board (Candid, 2024-03-25). GrantStation's published Grant Readiness Checklist lists twelve organizational documents, from the IRS designation letter and EIN through Form 990, an audit or financial review, bylaws, a board list and an annual report (GrantStation, Grant Readiness Checklist, posted 2023-12). If three of those live in an email thread nobody can open, the capacity score is low, and writing a stronger narrative does not raise it.</t>
        </is>
      </c>
    </row>
    <row r="41" ht="60" customHeight="1">
      <c r="A41" s="3" t="inlineStr">
        <is>
          <t>Some funders publish their own readiness screen. The Michigan Health Endowment Fund's 2026 capacity-building request for proposals carries a five-question go/no-go screen, including whether the organization or partnership is ready to take action now and whether it has completed a recent organizational needs assessment, and states that requests from organizations that have not completed an assessment are unlikely to be competitive (Michigan Health Endowment Fund, 2026 RFP, Cycle 2).</t>
        </is>
      </c>
    </row>
    <row r="42">
      <c r="A42" s="3" t="n"/>
    </row>
    <row r="43">
      <c r="A43" s="4" t="inlineStr">
        <is>
          <t>Scoring odds without fooling yourself</t>
        </is>
      </c>
    </row>
    <row r="44" ht="90" customHeight="1">
      <c r="A44" s="3" t="inlineStr">
        <is>
          <t>The two kinds of odds statistic answer different questions. Per application, NIH reported the success rate of research project grant applications was 21.3 percent in FY2023, 18.5 percent in FY2024 and 13.0 percent in FY2025 (NIH Extramural Nexus, 2026-03-12). Per organization across a whole year, GrantStation's 2026 report, based on 1,354 organizations that pursued grant funding in 2025, found 90.8 percent of respondents who submitted an application secured at least one grant in 2025, while 7.5 percent received no awards (GrantStation, 2026 State of Grantseeking Report).</t>
        </is>
      </c>
    </row>
    <row r="45" ht="60" customHeight="1">
      <c r="A45" s="3" t="inlineStr">
        <is>
          <t>Score one opportunity on the first kind of number and plan a season on the second. GrantStation states its survey was not scientifically conducted, as survey respondents are a nonrandom sample of organizations that self-selected to take the survey based on their affiliation with GrantStation and GrantStation partners (GrantStation methodology, accessed 2026-09-22), so read those figures as directional.</t>
        </is>
      </c>
    </row>
    <row r="46">
      <c r="A46" s="3" t="n"/>
    </row>
    <row r="47">
      <c r="A47" s="4" t="inlineStr">
        <is>
          <t>Cost to apply is hours plus lead time</t>
        </is>
      </c>
    </row>
    <row r="48" ht="75" customHeight="1">
      <c r="A48" s="3" t="inlineStr">
        <is>
          <t>Length. Northwestern University's foundation relations office states that the first contact with a foundation is often a brief one- to three-page letter of inquiry, which many foundations accept on a rolling basis (Northwestern University Foundation Relations, accessed 2026-09-22). The Institute for Advanced Study describes a letter of inquiry as a condensed version of a full proposal, usually two to three pages and sometimes as little as one page, and instructs writers never to exceed a funder-specified page limit (Institute for Advanced Study, accessed 2026-09-22).</t>
        </is>
      </c>
    </row>
    <row r="49" ht="30" customHeight="1">
      <c r="A49" s="3" t="inlineStr">
        <is>
          <t>Template. Use the funder's own form when one exists, because it fixes section order, headings and page limits before you write a sentence. The template sets the hour count, so price that commitment here rather than discovering it in week two.</t>
        </is>
      </c>
    </row>
    <row r="50" ht="45" customHeight="1">
      <c r="A50" s="3" t="inlineStr">
        <is>
          <t>Lead time. Grants.gov advises that even if your organization has a federal tax ID you should allow up to 10 business days for SAM registration to become active, and warns that unverified information could take weeks or months (Grants.gov, Applicant Registration, accessed 2026-09-22). Registration lead time belongs in the cost to apply score, not in the excuses column after the deadline passes.</t>
        </is>
      </c>
    </row>
    <row r="51">
      <c r="A51" s="3" t="n"/>
    </row>
    <row r="52">
      <c r="A52" s="4" t="inlineStr">
        <is>
          <t>The optional criteria</t>
        </is>
      </c>
    </row>
    <row r="53" ht="30" customHeight="1">
      <c r="A53" s="3" t="inlineStr">
        <is>
          <t>Four extra rows sit below the four weighted criteria with a weight of 0: relationship with the funder, timing and window, strategic value beyond the money, and reporting and compliance burden. They are off by default because the four core tests already total 100.</t>
        </is>
      </c>
    </row>
    <row r="54" ht="30" customHeight="1">
      <c r="A54" s="3" t="inlineStr">
        <is>
          <t>To turn one on, give it a weight and take that weight from the others so the total stays at 100. The weight total cell will tell you if you forgot. Do not turn one on mid-season, for the same reason the pass line does not move mid-season.</t>
        </is>
      </c>
    </row>
    <row r="55">
      <c r="A55" s="3" t="n"/>
    </row>
    <row r="56">
      <c r="A56" s="4" t="inlineStr">
        <is>
          <t>Running it across a pipeline</t>
        </is>
      </c>
    </row>
    <row r="57" ht="30" customHeight="1">
      <c r="A57" s="3" t="inlineStr">
        <is>
          <t>One scorecard decides one opportunity. A pipeline of them decides where the season's staff hours go, so score every live opportunity on the same five tests on a fixed rhythm. Use the Pipeline Log tab and keep the nos in it.</t>
        </is>
      </c>
    </row>
    <row r="58" ht="45" customHeight="1">
      <c r="A58" s="3" t="inlineStr">
        <is>
          <t>A scored no does not disappear. The failing criterion tells you what to fix: an eligibility fail means wait for the funder's own route to open, a capacity fail means build the missing document, a cost fail means look for the funder's shorter first-contact route, and an odds fail means come back once contact has been made. Set a revisit date on the row while the reason is still fresh.</t>
        </is>
      </c>
    </row>
    <row r="59">
      <c r="A59" s="3" t="n"/>
    </row>
    <row r="60">
      <c r="A60" s="4" t="inlineStr">
        <is>
          <t>Cell colors</t>
        </is>
      </c>
    </row>
    <row r="61">
      <c r="A61" s="3" t="inlineStr">
        <is>
          <t>Shaded cream cells are inputs. Gray cells are formulas. Do not type into a gray cell; a typed-over verdict is an opinion wearing a formula's clothes.</t>
        </is>
      </c>
    </row>
    <row r="62">
      <c r="A62" s="3" t="n"/>
    </row>
    <row r="63">
      <c r="A63" s="4" t="inlineStr">
        <is>
          <t>The example figures</t>
        </is>
      </c>
    </row>
    <row r="64" ht="45" customHeight="1">
      <c r="A64" s="3" t="inlineStr">
        <is>
          <t>Illustrative figures, not data from a real organization. The Scorecard tab is prefilled with a worked example so the formulas are visible in use. Overwrite the opportunity block, the gate answers and the four scores with your own, or clear them and start from a blank file.</t>
        </is>
      </c>
    </row>
    <row r="65">
      <c r="A65" s="3" t="n"/>
    </row>
    <row r="66">
      <c r="A66" s="3" t="inlineStr">
        <is>
          <t>Free to use, copy and share. No attribution required, though a link is always welcome.</t>
        </is>
      </c>
    </row>
    <row r="67">
      <c r="A67" s="5" t="inlineStr">
        <is>
          <t>Source: https://www.grantcue.com/blog/should-we-apply-for-this-grant-go-no-go | GrantCue</t>
        </is>
      </c>
    </row>
  </sheetData>
  <pageMargins left="0.5" right="0.5" top="0.6" bottom="0.7" header="0.3" footer="0.3"/>
  <pageSetup orientation="portrait" paperSize="1" fitToHeight="0" fitToWidth="1"/>
  <headerFooter>
    <oddHeader/>
    <oddFooter>&amp;L&amp;8 Source: https://www.grantcue.com/blog/should-we-apply-for-this-grant-go-no-go | GrantCue&amp;R&amp;8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51"/>
  <sheetViews>
    <sheetView workbookViewId="0">
      <pane ySplit="3" topLeftCell="A4" activePane="bottomLeft" state="frozen"/>
      <selection pane="bottomLeft" activeCell="A1" sqref="A1"/>
    </sheetView>
  </sheetViews>
  <sheetFormatPr baseColWidth="8" defaultRowHeight="15"/>
  <cols>
    <col width="40" customWidth="1" min="1" max="1"/>
    <col width="14" customWidth="1" min="2" max="2"/>
    <col width="13" customWidth="1" min="3" max="3"/>
    <col width="16" customWidth="1" min="4" max="4"/>
    <col width="46" customWidth="1" min="5" max="5"/>
    <col width="46" customWidth="1" min="6" max="6"/>
    <col width="44" customWidth="1" min="7" max="7"/>
  </cols>
  <sheetData>
    <row r="1">
      <c r="A1" s="6" t="inlineStr">
        <is>
          <t>Go/No-Go Scorecard</t>
        </is>
      </c>
    </row>
    <row r="2">
      <c r="A2" s="7" t="inlineStr">
        <is>
          <t>One opportunity. Type only in the shaded cream cells. Gray cells are formulas.</t>
        </is>
      </c>
    </row>
    <row r="3">
      <c r="A3" s="8" t="inlineStr">
        <is>
          <t>Opportunity</t>
        </is>
      </c>
    </row>
    <row r="4">
      <c r="A4" s="9" t="inlineStr">
        <is>
          <t>Opportunity name</t>
        </is>
      </c>
      <c r="B4" s="10" t="inlineStr">
        <is>
          <t>Community health screening expansion</t>
        </is>
      </c>
    </row>
    <row r="5">
      <c r="A5" s="9" t="inlineStr">
        <is>
          <t>Funder</t>
        </is>
      </c>
      <c r="B5" s="10" t="inlineStr">
        <is>
          <t>County community foundation</t>
        </is>
      </c>
    </row>
    <row r="6">
      <c r="A6" s="9" t="inlineStr">
        <is>
          <t>Deadline</t>
        </is>
      </c>
      <c r="B6" s="11" t="n">
        <v>46339</v>
      </c>
    </row>
    <row r="7">
      <c r="A7" s="9" t="inlineStr">
        <is>
          <t>Amount you would request</t>
        </is>
      </c>
      <c r="B7" s="50" t="n">
        <v>45000</v>
      </c>
    </row>
    <row r="8">
      <c r="A8" s="9" t="inlineStr">
        <is>
          <t>Funder award range, low</t>
        </is>
      </c>
      <c r="B8" s="50" t="n">
        <v>10000</v>
      </c>
    </row>
    <row r="9">
      <c r="A9" s="9" t="inlineStr">
        <is>
          <t>Funder award range, high</t>
        </is>
      </c>
      <c r="B9" s="50" t="n">
        <v>50000</v>
      </c>
    </row>
    <row r="10">
      <c r="A10" s="9" t="inlineStr">
        <is>
          <t>Required match (share of project cost)</t>
        </is>
      </c>
      <c r="B10" s="13" t="n">
        <v>0</v>
      </c>
    </row>
    <row r="11">
      <c r="A11" s="9" t="inlineStr">
        <is>
          <t>Scored by (role)</t>
        </is>
      </c>
      <c r="B11" s="10" t="inlineStr">
        <is>
          <t>Development director</t>
        </is>
      </c>
    </row>
    <row r="12">
      <c r="A12" s="9" t="inlineStr">
        <is>
          <t>Date scored</t>
        </is>
      </c>
      <c r="B12" s="11" t="n">
        <v>46301</v>
      </c>
    </row>
    <row r="13">
      <c r="A13" s="51" t="inlineStr">
        <is>
          <t>Request sits inside the funder's published range</t>
        </is>
      </c>
      <c r="B13" s="14">
        <f>IF($B$7="","",IF(AND($B$7&gt;=$B$8,$B$7&lt;=$B$9),"Yes","No"))</f>
        <v/>
      </c>
      <c r="C13" s="15" t="inlineStr">
        <is>
          <t>Formula. A No here is not automatically a no go: re-scope the ask and score again.</t>
        </is>
      </c>
    </row>
    <row r="14">
      <c r="A14" s="16" t="inlineStr">
        <is>
          <t>Illustrative figures, not data from a real organization.</t>
        </is>
      </c>
    </row>
    <row r="15"/>
    <row r="16">
      <c r="A16" s="8" t="inlineStr">
        <is>
          <t>Step 1. Eligibility gate. Any No is a no go, whatever the score.</t>
        </is>
      </c>
    </row>
    <row r="17" ht="30" customHeight="1">
      <c r="A17" s="17" t="inlineStr">
        <is>
          <t>Gate question</t>
        </is>
      </c>
      <c r="B17" s="17" t="inlineStr">
        <is>
          <t>Yes or No</t>
        </is>
      </c>
      <c r="C17" s="17" t="inlineStr">
        <is>
          <t>Where to check it</t>
        </is>
      </c>
    </row>
    <row r="18">
      <c r="A18" s="18" t="inlineStr">
        <is>
          <t>Our organization type is one the funder names as eligible</t>
        </is>
      </c>
      <c r="B18" s="19" t="inlineStr">
        <is>
          <t>Yes</t>
        </is>
      </c>
      <c r="C18" s="18" t="inlineStr">
        <is>
          <t>The funder's stated eligibility paragraph, not its About page</t>
        </is>
      </c>
    </row>
    <row r="19">
      <c r="A19" s="18" t="inlineStr">
        <is>
          <t>Our service area matches the geography the funder gives in</t>
        </is>
      </c>
      <c r="B19" s="19" t="inlineStr">
        <is>
          <t>Yes</t>
        </is>
      </c>
      <c r="C19" s="18" t="inlineStr">
        <is>
          <t>The service area rule, read before the program description</t>
        </is>
      </c>
    </row>
    <row r="20">
      <c r="A20" s="18" t="inlineStr">
        <is>
          <t>Our tax status qualifies, or a fiscal sponsor is already in place</t>
        </is>
      </c>
      <c r="B20" s="19" t="inlineStr">
        <is>
          <t>Yes</t>
        </is>
      </c>
      <c r="C20" s="18" t="inlineStr">
        <is>
          <t>IRS determination letter, or the signed sponsorship agreement</t>
        </is>
      </c>
    </row>
    <row r="21">
      <c r="A21" s="18" t="inlineStr">
        <is>
          <t>Federal only: our SAM.gov registration is active and was renewed within 365 days</t>
        </is>
      </c>
      <c r="B21" s="19" t="inlineStr">
        <is>
          <t>Yes</t>
        </is>
      </c>
      <c r="C21" s="18" t="inlineStr">
        <is>
          <t>SAM.gov entity record. Registration takes up to 10 business days to become active</t>
        </is>
      </c>
    </row>
    <row r="22">
      <c r="A22" s="18" t="inlineStr">
        <is>
          <t>The funder accepts unsolicited requests, or we hold an invitation</t>
        </is>
      </c>
      <c r="B22" s="19" t="inlineStr">
        <is>
          <t>Yes</t>
        </is>
      </c>
      <c r="C22" s="18" t="inlineStr">
        <is>
          <t>The funder's own page, or Form 990-PF Supplementary Information for a private foundation</t>
        </is>
      </c>
    </row>
    <row r="23">
      <c r="A23" s="18" t="inlineStr">
        <is>
          <t>The amount we would request sits inside the funder's published award range</t>
        </is>
      </c>
      <c r="B23" s="19" t="inlineStr">
        <is>
          <t>Yes</t>
        </is>
      </c>
      <c r="C23" s="18" t="inlineStr">
        <is>
          <t>The award range in the guidelines, cross-checked against the formula above</t>
        </is>
      </c>
    </row>
    <row r="24">
      <c r="A24" s="18" t="inlineStr">
        <is>
          <t>Any required match can be funded from sources we can commit today</t>
        </is>
      </c>
      <c r="B24" s="19" t="inlineStr">
        <is>
          <t>Yes</t>
        </is>
      </c>
      <c r="C24" s="18" t="inlineStr">
        <is>
          <t>The match rule in the guidelines, against committed cash</t>
        </is>
      </c>
    </row>
    <row r="25">
      <c r="A25" s="18" t="inlineStr">
        <is>
          <t>Our costs are allowable uses under the funder's stated restrictions</t>
        </is>
      </c>
      <c r="B25" s="19" t="inlineStr">
        <is>
          <t>Yes</t>
        </is>
      </c>
      <c r="C25" s="18" t="inlineStr">
        <is>
          <t>The exclusions list. Most grants, especially first-time grants, are restricted to program expenses (Candid, 2024-03-25)</t>
        </is>
      </c>
    </row>
    <row r="26">
      <c r="A26" s="20" t="inlineStr">
        <is>
          <t>Gate result</t>
        </is>
      </c>
      <c r="B26" s="21">
        <f>IF(COUNTA($B$18:$B$25)&lt;8,"INCOMPLETE",IF(COUNTIF($B$18:$B$25,"No")&gt;0,"FAIL","PASS"))</f>
        <v/>
      </c>
      <c r="C26" s="22" t="inlineStr">
        <is>
          <t>Mark a question Not applicable where the funder is not federal. A blank is not a pass, so the cell reads INCOMPLETE until every question is answered.</t>
        </is>
      </c>
    </row>
    <row r="27"/>
    <row r="28">
      <c r="A28" s="8" t="inlineStr">
        <is>
          <t>Step 2. Weighted criteria. Score each from 0 to 5.</t>
        </is>
      </c>
    </row>
    <row r="29" ht="30" customHeight="1">
      <c r="A29" s="17" t="inlineStr">
        <is>
          <t>Criterion</t>
        </is>
      </c>
      <c r="B29" s="17" t="inlineStr">
        <is>
          <t>Weight</t>
        </is>
      </c>
      <c r="C29" s="17" t="inlineStr">
        <is>
          <t>Score 0 to 5</t>
        </is>
      </c>
      <c r="D29" s="17" t="inlineStr">
        <is>
          <t>Weighted score</t>
        </is>
      </c>
      <c r="E29" s="17" t="inlineStr">
        <is>
          <t>A score of 5 means</t>
        </is>
      </c>
      <c r="F29" s="17" t="inlineStr">
        <is>
          <t>A score of 0 means</t>
        </is>
      </c>
      <c r="G29" s="17" t="inlineStr">
        <is>
          <t>Evidence or note</t>
        </is>
      </c>
    </row>
    <row r="30">
      <c r="A30" s="18" t="inlineStr">
        <is>
          <t>Mission fit</t>
        </is>
      </c>
      <c r="B30" s="19" t="n">
        <v>30</v>
      </c>
      <c r="C30" s="19" t="n">
        <v>4</v>
      </c>
      <c r="D30" s="23">
        <f>IF($C30="","",$B30*$C30/5)</f>
        <v/>
      </c>
      <c r="E30" s="18" t="inlineStr">
        <is>
          <t>Project language matches the funder's stated program areas</t>
        </is>
      </c>
      <c r="F30" s="18" t="inlineStr">
        <is>
          <t>Work sits outside the stated field</t>
        </is>
      </c>
      <c r="G30" s="18" t="inlineStr">
        <is>
          <t>Funder funds community health screening in this county; the program is named in its 2026 priorities</t>
        </is>
      </c>
    </row>
    <row r="31">
      <c r="A31" s="18" t="inlineStr">
        <is>
          <t>Capacity and track record</t>
        </is>
      </c>
      <c r="B31" s="19" t="n">
        <v>26</v>
      </c>
      <c r="C31" s="19" t="n">
        <v>4</v>
      </c>
      <c r="D31" s="23">
        <f>IF($C31="","",$B31*$C31/5)</f>
        <v/>
      </c>
      <c r="E31" s="18" t="inlineStr">
        <is>
          <t>Documents ready, board and staff ready for a site visit</t>
        </is>
      </c>
      <c r="F31" s="18" t="inlineStr">
        <is>
          <t>Required documents missing</t>
        </is>
      </c>
      <c r="G31" s="18" t="inlineStr">
        <is>
          <t>Audit, 990 and board list current. Evaluation plan needs a measure added before drafting</t>
        </is>
      </c>
    </row>
    <row r="32">
      <c r="A32" s="18" t="inlineStr">
        <is>
          <t>Cost to apply</t>
        </is>
      </c>
      <c r="B32" s="19" t="n">
        <v>19</v>
      </c>
      <c r="C32" s="19" t="n">
        <v>4</v>
      </c>
      <c r="D32" s="23">
        <f>IF($C32="","",$B32*$C32/5)</f>
        <v/>
      </c>
      <c r="E32" s="18" t="inlineStr">
        <is>
          <t>Short letter of inquiry, registration already active</t>
        </is>
      </c>
      <c r="F32" s="18" t="inlineStr">
        <is>
          <t>Multi-week build plus a match you cannot fund</t>
        </is>
      </c>
      <c r="G32" s="18" t="inlineStr">
        <is>
          <t>Three-page application on the funder's own form, no match, roughly 12 hours of staff time</t>
        </is>
      </c>
    </row>
    <row r="33">
      <c r="A33" s="18" t="inlineStr">
        <is>
          <t>Odds</t>
        </is>
      </c>
      <c r="B33" s="19" t="n">
        <v>25</v>
      </c>
      <c r="C33" s="19" t="n">
        <v>3</v>
      </c>
      <c r="D33" s="23">
        <f>IF($C33="","",$B33*$C33/5)</f>
        <v/>
      </c>
      <c r="E33" s="18" t="inlineStr">
        <is>
          <t>Open window, small applicant pool, contact already made</t>
        </is>
      </c>
      <c r="F33" s="18" t="inlineStr">
        <is>
          <t>Invitation only, no route to an introduction</t>
        </is>
      </c>
      <c r="G33" s="18" t="inlineStr">
        <is>
          <t>Open window and a conversation at the spring briefing, but a wide applicant pool</t>
        </is>
      </c>
    </row>
    <row r="34">
      <c r="A34" s="18" t="inlineStr">
        <is>
          <t>Relationship with the funder (optional)</t>
        </is>
      </c>
      <c r="B34" s="19" t="n">
        <v>0</v>
      </c>
      <c r="C34" s="19" t="n"/>
      <c r="D34" s="23">
        <f>IF($C34="","",$B34*$C34/5)</f>
        <v/>
      </c>
      <c r="E34" s="18" t="inlineStr">
        <is>
          <t>Program officer knows the organization and invited the request</t>
        </is>
      </c>
      <c r="F34" s="18" t="inlineStr">
        <is>
          <t>The proposal would be the first time this funder hears of us</t>
        </is>
      </c>
      <c r="G34" s="18" t="inlineStr">
        <is>
          <t>Give this a weight only by taking it from the four above</t>
        </is>
      </c>
    </row>
    <row r="35">
      <c r="A35" s="18" t="inlineStr">
        <is>
          <t>Timing and window (optional)</t>
        </is>
      </c>
      <c r="B35" s="19" t="n">
        <v>0</v>
      </c>
      <c r="C35" s="19" t="n"/>
      <c r="D35" s="23">
        <f>IF($C35="","",$B35*$C35/5)</f>
        <v/>
      </c>
      <c r="E35" s="18" t="inlineStr">
        <is>
          <t>Award timing matches when the work has to start</t>
        </is>
      </c>
      <c r="F35" s="18" t="inlineStr">
        <is>
          <t>Money arrives after the work would have had to begin</t>
        </is>
      </c>
      <c r="G35" s="18" t="inlineStr">
        <is>
          <t>Give this a weight only by taking it from the four above</t>
        </is>
      </c>
    </row>
    <row r="36">
      <c r="A36" s="18" t="inlineStr">
        <is>
          <t>Strategic value beyond the money (optional)</t>
        </is>
      </c>
      <c r="B36" s="19" t="n">
        <v>0</v>
      </c>
      <c r="C36" s="19" t="n"/>
      <c r="D36" s="23">
        <f>IF($C36="","",$B36*$C36/5)</f>
        <v/>
      </c>
      <c r="E36" s="18" t="inlineStr">
        <is>
          <t>Opens a funder relationship or a program line we want anyway</t>
        </is>
      </c>
      <c r="F36" s="18" t="inlineStr">
        <is>
          <t>One-off money for work that ends with the grant</t>
        </is>
      </c>
      <c r="G36" s="18" t="inlineStr">
        <is>
          <t>Give this a weight only by taking it from the four above</t>
        </is>
      </c>
    </row>
    <row r="37">
      <c r="A37" s="18" t="inlineStr">
        <is>
          <t>Reporting and compliance burden (optional)</t>
        </is>
      </c>
      <c r="B37" s="19" t="n">
        <v>0</v>
      </c>
      <c r="C37" s="19" t="n"/>
      <c r="D37" s="23">
        <f>IF($C37="","",$B37*$C37/5)</f>
        <v/>
      </c>
      <c r="E37" s="18" t="inlineStr">
        <is>
          <t>Light reporting we already produce for another funder</t>
        </is>
      </c>
      <c r="F37" s="18" t="inlineStr">
        <is>
          <t>Reporting we have no system to produce</t>
        </is>
      </c>
      <c r="G37" s="18" t="inlineStr">
        <is>
          <t>Give this a weight only by taking it from the four above</t>
        </is>
      </c>
    </row>
    <row r="38"/>
    <row r="39">
      <c r="A39" s="24" t="inlineStr">
        <is>
          <t>Weight total</t>
        </is>
      </c>
      <c r="B39" s="21">
        <f>SUM($B$30:$B$37)</f>
        <v/>
      </c>
      <c r="E39" s="22">
        <f>IF(ROUND($B$39,6)=100,"Weights total 100","Adjust the weights. They must total 100 for the pass line to mean anything.")</f>
        <v/>
      </c>
    </row>
    <row r="40">
      <c r="A40" s="24" t="inlineStr">
        <is>
          <t>Total weighted score (out of 100)</t>
        </is>
      </c>
      <c r="B40" s="25">
        <f>SUM($D$30:$D$37)</f>
        <v/>
      </c>
    </row>
    <row r="41">
      <c r="A41" s="24" t="inlineStr">
        <is>
          <t>Pass line (set before anyone scores)</t>
        </is>
      </c>
      <c r="B41" s="26" t="n">
        <v>65</v>
      </c>
      <c r="E41" s="22" t="inlineStr">
        <is>
          <t>65 of 100 is an illustrative starting point. Set your own and keep it fixed for the season.</t>
        </is>
      </c>
    </row>
    <row r="42">
      <c r="A42" s="24" t="inlineStr">
        <is>
          <t>Margin against the pass line</t>
        </is>
      </c>
      <c r="B42" s="27">
        <f>IF($B$40="","",$B$40-$B$41)</f>
        <v/>
      </c>
    </row>
    <row r="43">
      <c r="A43" s="24" t="inlineStr">
        <is>
          <t>Weighted criteria scored</t>
        </is>
      </c>
      <c r="B43" s="28">
        <f>SUMPRODUCT(--($B$30:$B$37&gt;0),--($C$30:$C$37&lt;&gt;""))&amp;" of "&amp;COUNTIF($B$30:$B$37,"&gt;0")</f>
        <v/>
      </c>
    </row>
    <row r="44"/>
    <row r="45">
      <c r="A45" s="29" t="inlineStr">
        <is>
          <t>VERDICT</t>
        </is>
      </c>
      <c r="B45" s="30">
        <f>IF($B$26="INCOMPLETE","ANSWER THE GATE QUESTIONS",IF($B$26="FAIL","NO GO, eligibility gate failed",IF(SUMPRODUCT(--($B$30:$B$37&gt;0),--($C$30:$C$37=""))&gt;0,"SCORE EVERY WEIGHTED CRITERION",IF($B$40&gt;=$B$41,"GO","NO GO"))))</f>
        <v/>
      </c>
      <c r="C45" s="31" t="n"/>
      <c r="D45" s="32" t="n"/>
    </row>
    <row r="46">
      <c r="A46" s="24" t="inlineStr">
        <is>
          <t>Lowest-scoring test (what to fix first)</t>
        </is>
      </c>
      <c r="B46" s="33">
        <f>IF(COUNT($C$30:$C$33)&lt;4,"",INDEX($A$30:$A$33,MATCH(MIN($C$30:$C$33),$C$30:$C$33,0)))</f>
        <v/>
      </c>
      <c r="C46" s="31" t="n"/>
      <c r="D46" s="32" t="n"/>
      <c r="E46" s="22" t="inlineStr">
        <is>
          <t>Reads the four core tests only. A tie returns the first of them.</t>
        </is>
      </c>
    </row>
    <row r="47" ht="32" customHeight="1">
      <c r="A47" s="52" t="inlineStr">
        <is>
          <t>Decision note (write the reason either way)</t>
        </is>
      </c>
      <c r="B47" s="34" t="inlineStr">
        <is>
          <t>Go. Fit and cost to apply are both strong and the ask sits inside the range. Odds scored 3 because the applicant pool is wide, so the letter leads with the county data rather than with the organization.</t>
        </is>
      </c>
      <c r="C47" s="31" t="n"/>
      <c r="D47" s="31" t="n"/>
      <c r="E47" s="31" t="n"/>
      <c r="F47" s="31" t="n"/>
      <c r="G47" s="32" t="n"/>
    </row>
    <row r="48">
      <c r="A48" s="24" t="inlineStr">
        <is>
          <t>Reviewer and date</t>
        </is>
      </c>
      <c r="B48" s="10" t="inlineStr">
        <is>
          <t>Reviewed by ________________________    Date ______________</t>
        </is>
      </c>
      <c r="C48" s="31" t="n"/>
      <c r="D48" s="31" t="n"/>
      <c r="E48" s="31" t="n"/>
      <c r="F48" s="31" t="n"/>
      <c r="G48" s="32" t="n"/>
    </row>
    <row r="49"/>
    <row r="50">
      <c r="A50" s="15" t="inlineStr">
        <is>
          <t>Weighted score = weight multiplied by score, divided by 5. Straight fives across the weighted criteria total 100, so the total and the pass line both read as percentages.</t>
        </is>
      </c>
    </row>
    <row r="51">
      <c r="A51" s="35" t="inlineStr">
        <is>
          <t>Source: https://www.grantcue.com/blog/should-we-apply-for-this-grant-go-no-go | GrantCue</t>
        </is>
      </c>
    </row>
  </sheetData>
  <mergeCells count="4">
    <mergeCell ref="B45:D45"/>
    <mergeCell ref="B46:D46"/>
    <mergeCell ref="B48:G48"/>
    <mergeCell ref="B47:G47"/>
  </mergeCells>
  <conditionalFormatting sqref="B26">
    <cfRule type="expression" priority="1" dxfId="0">
      <formula>$B$26="PASS"</formula>
    </cfRule>
    <cfRule type="expression" priority="2" dxfId="1">
      <formula>$B$26="FAIL"</formula>
    </cfRule>
    <cfRule type="expression" priority="3" dxfId="2">
      <formula>$B$26="INCOMPLETE"</formula>
    </cfRule>
  </conditionalFormatting>
  <conditionalFormatting sqref="E39">
    <cfRule type="expression" priority="4" dxfId="0">
      <formula>$E$39="Weights total 100"</formula>
    </cfRule>
    <cfRule type="expression" priority="5" dxfId="1">
      <formula>$E$39&lt;&gt;"Weights total 100"</formula>
    </cfRule>
  </conditionalFormatting>
  <conditionalFormatting sqref="B45">
    <cfRule type="expression" priority="6" dxfId="1" stopIfTrue="1">
      <formula>LEFT($B$45,5)="NO GO"</formula>
    </cfRule>
    <cfRule type="expression" priority="7" dxfId="0" stopIfTrue="1">
      <formula>$B$45="GO"</formula>
    </cfRule>
    <cfRule type="expression" priority="8" dxfId="2">
      <formula>LEN($B$45)&gt;0</formula>
    </cfRule>
  </conditionalFormatting>
  <dataValidations count="6">
    <dataValidation sqref="B18:B25" showDropDown="0" showInputMessage="0" showErrorMessage="1" allowBlank="1" errorTitle="Check this entry" error="Choose Yes, No or Not applicable. A blank is not a pass." type="list" errorStyle="stop">
      <formula1>"Yes,No,Not applicable"</formula1>
    </dataValidation>
    <dataValidation sqref="C30:C37" showDropDown="0" showInputMessage="0" showErrorMessage="1" allowBlank="1" errorTitle="Score" error="Score each criterion from 0 to 5." type="whole" errorStyle="stop" operator="between">
      <formula1>0</formula1>
      <formula2>5</formula2>
    </dataValidation>
    <dataValidation sqref="B6 B12" showDropDown="0" showInputMessage="0" showErrorMessage="1" allowBlank="1" errorTitle="Date" error="Enter a date, for example 2026-11-13." type="date" errorStyle="stop" operator="greaterThanOrEqual">
      <formula1>36526</formula1>
    </dataValidation>
    <dataValidation sqref="B7:B9" showDropDown="0" showInputMessage="0" showErrorMessage="1" allowBlank="1" errorTitle="Amount" error="Enter an amount as a number with no $ sign." type="decimal" errorStyle="stop" operator="greaterThanOrEqual">
      <formula1>0</formula1>
    </dataValidation>
    <dataValidation sqref="B10" showDropDown="0" showInputMessage="0" showErrorMessage="1" allowBlank="1" errorTitle="Required match" error="Enter the match as a percentage of project cost between 0 and 100." type="decimal" errorStyle="stop" operator="between">
      <formula1>0</formula1>
      <formula2>1</formula2>
    </dataValidation>
    <dataValidation sqref="B30:B37 B41" showDropDown="0" showInputMessage="0" showErrorMessage="1" allowBlank="1" errorTitle="Weight or pass line" error="Enter a number between 0 and 100." type="decimal" errorStyle="stop" operator="between">
      <formula1>0</formula1>
      <formula2>100</formula2>
    </dataValidation>
  </dataValidations>
  <pageMargins left="0.5" right="0.5" top="0.6" bottom="0.7" header="0.3" footer="0.3"/>
  <pageSetup orientation="landscape" paperSize="1" fitToHeight="0" fitToWidth="1"/>
  <headerFooter>
    <oddHeader/>
    <oddFooter>&amp;L&amp;8 Source: https://www.grantcue.com/blog/should-we-apply-for-this-grant-go-no-go | GrantCue&amp;R&amp;8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39"/>
  <sheetViews>
    <sheetView workbookViewId="0">
      <pane ySplit="5" topLeftCell="A6" activePane="bottomLeft" state="frozen"/>
      <selection pane="bottomLeft" activeCell="A1" sqref="A1"/>
    </sheetView>
  </sheetViews>
  <sheetFormatPr baseColWidth="8" defaultRowHeight="15"/>
  <cols>
    <col width="34" customWidth="1" min="1" max="1"/>
    <col width="10" customWidth="1" min="2" max="2"/>
    <col width="15" customWidth="1" min="3" max="3"/>
    <col width="15" customWidth="1" min="4" max="4"/>
    <col width="15" customWidth="1" min="5" max="5"/>
    <col width="15" customWidth="1" min="6" max="6"/>
    <col width="15" customWidth="1" min="7" max="7"/>
    <col width="15" customWidth="1" min="8" max="8"/>
  </cols>
  <sheetData>
    <row r="1">
      <c r="A1" s="6" t="inlineStr">
        <is>
          <t>Worked Examples</t>
        </is>
      </c>
    </row>
    <row r="2">
      <c r="A2" s="7" t="inlineStr">
        <is>
          <t>Three composite opportunities scored end to end on the same five tests. Every weighted score, total and verdict below is a formula.</t>
        </is>
      </c>
    </row>
    <row r="3">
      <c r="A3" s="16" t="inlineStr">
        <is>
          <t>Illustrative figures, not data from a real organization.</t>
        </is>
      </c>
    </row>
    <row r="4"/>
    <row r="5" ht="30" customHeight="1">
      <c r="A5" s="17" t="inlineStr">
        <is>
          <t>Criterion</t>
        </is>
      </c>
      <c r="B5" s="17" t="inlineStr">
        <is>
          <t>Weight</t>
        </is>
      </c>
      <c r="C5" s="17" t="inlineStr">
        <is>
          <t>Score: A</t>
        </is>
      </c>
      <c r="D5" s="17" t="inlineStr">
        <is>
          <t>Score: B</t>
        </is>
      </c>
      <c r="E5" s="17" t="inlineStr">
        <is>
          <t>Score: C</t>
        </is>
      </c>
      <c r="F5" s="17" t="inlineStr">
        <is>
          <t>Weighted: A</t>
        </is>
      </c>
      <c r="G5" s="17" t="inlineStr">
        <is>
          <t>Weighted: B</t>
        </is>
      </c>
      <c r="H5" s="17" t="inlineStr">
        <is>
          <t>Weighted: C</t>
        </is>
      </c>
    </row>
    <row r="6">
      <c r="A6" s="36" t="inlineStr">
        <is>
          <t>Mission fit</t>
        </is>
      </c>
      <c r="B6" s="37" t="n">
        <v>30</v>
      </c>
      <c r="C6" s="26" t="n">
        <v>4</v>
      </c>
      <c r="D6" s="26" t="n">
        <v>5</v>
      </c>
      <c r="E6" s="26" t="n">
        <v>5</v>
      </c>
      <c r="F6" s="38">
        <f>IF(C6="","",$B6*C6/5)</f>
        <v/>
      </c>
      <c r="G6" s="38">
        <f>IF(D6="","",$B6*D6/5)</f>
        <v/>
      </c>
      <c r="H6" s="38">
        <f>IF(E6="","",$B6*E6/5)</f>
        <v/>
      </c>
    </row>
    <row r="7">
      <c r="A7" s="36" t="inlineStr">
        <is>
          <t>Capacity and track record</t>
        </is>
      </c>
      <c r="B7" s="37" t="n">
        <v>26</v>
      </c>
      <c r="C7" s="26" t="n">
        <v>4</v>
      </c>
      <c r="D7" s="26" t="n">
        <v>3</v>
      </c>
      <c r="E7" s="26" t="n">
        <v>2</v>
      </c>
      <c r="F7" s="38">
        <f>IF(C7="","",$B7*C7/5)</f>
        <v/>
      </c>
      <c r="G7" s="38">
        <f>IF(D7="","",$B7*D7/5)</f>
        <v/>
      </c>
      <c r="H7" s="38">
        <f>IF(E7="","",$B7*E7/5)</f>
        <v/>
      </c>
    </row>
    <row r="8">
      <c r="A8" s="36" t="inlineStr">
        <is>
          <t>Cost to apply</t>
        </is>
      </c>
      <c r="B8" s="37" t="n">
        <v>19</v>
      </c>
      <c r="C8" s="26" t="n">
        <v>4</v>
      </c>
      <c r="D8" s="26" t="n">
        <v>2</v>
      </c>
      <c r="E8" s="26" t="n">
        <v>2</v>
      </c>
      <c r="F8" s="38">
        <f>IF(C8="","",$B8*C8/5)</f>
        <v/>
      </c>
      <c r="G8" s="38">
        <f>IF(D8="","",$B8*D8/5)</f>
        <v/>
      </c>
      <c r="H8" s="38">
        <f>IF(E8="","",$B8*E8/5)</f>
        <v/>
      </c>
    </row>
    <row r="9">
      <c r="A9" s="36" t="inlineStr">
        <is>
          <t>Odds</t>
        </is>
      </c>
      <c r="B9" s="37" t="n">
        <v>25</v>
      </c>
      <c r="C9" s="26" t="n">
        <v>3</v>
      </c>
      <c r="D9" s="26" t="n">
        <v>2</v>
      </c>
      <c r="E9" s="26" t="n">
        <v>1</v>
      </c>
      <c r="F9" s="38">
        <f>IF(C9="","",$B9*C9/5)</f>
        <v/>
      </c>
      <c r="G9" s="38">
        <f>IF(D9="","",$B9*D9/5)</f>
        <v/>
      </c>
      <c r="H9" s="38">
        <f>IF(E9="","",$B9*E9/5)</f>
        <v/>
      </c>
    </row>
    <row r="10">
      <c r="A10" s="39" t="inlineStr">
        <is>
          <t>Total weighted score (out of 100)</t>
        </is>
      </c>
      <c r="B10" s="28">
        <f>SUM($B$6:$B$9)</f>
        <v/>
      </c>
      <c r="C10" s="36" t="n"/>
      <c r="D10" s="36" t="n"/>
      <c r="E10" s="36" t="n"/>
      <c r="F10" s="40">
        <f>SUM(F$6:F$9)</f>
        <v/>
      </c>
      <c r="G10" s="40">
        <f>SUM(G$6:G$9)</f>
        <v/>
      </c>
      <c r="H10" s="40">
        <f>SUM(H$6:H$9)</f>
        <v/>
      </c>
    </row>
    <row r="11">
      <c r="A11" s="39" t="inlineStr">
        <is>
          <t>Eligibility gate</t>
        </is>
      </c>
      <c r="C11" s="41" t="inlineStr">
        <is>
          <t>PASS</t>
        </is>
      </c>
      <c r="D11" s="41" t="inlineStr">
        <is>
          <t>FAIL</t>
        </is>
      </c>
      <c r="E11" s="41" t="inlineStr">
        <is>
          <t>PASS</t>
        </is>
      </c>
    </row>
    <row r="12">
      <c r="A12" s="39" t="inlineStr">
        <is>
          <t>Pass line</t>
        </is>
      </c>
      <c r="C12" s="26" t="n">
        <v>65</v>
      </c>
      <c r="D12" s="26" t="n">
        <v>65</v>
      </c>
      <c r="E12" s="26" t="n">
        <v>65</v>
      </c>
    </row>
    <row r="13">
      <c r="A13" s="42" t="inlineStr">
        <is>
          <t>VERDICT</t>
        </is>
      </c>
      <c r="C13" s="21">
        <f>IF(C11="FAIL","NO GO, gate",IF(F10&gt;=C12,"GO","NO GO"))</f>
        <v/>
      </c>
      <c r="D13" s="21">
        <f>IF(D11="FAIL","NO GO, gate",IF(G10&gt;=D12,"GO","NO GO"))</f>
        <v/>
      </c>
      <c r="E13" s="21">
        <f>IF(E11="FAIL","NO GO, gate",IF(H10&gt;=E12,"GO","NO GO"))</f>
        <v/>
      </c>
    </row>
    <row r="14">
      <c r="A14" s="39" t="inlineStr">
        <is>
          <t>Margin against the pass line</t>
        </is>
      </c>
      <c r="C14" s="27">
        <f>F10-C12</f>
        <v/>
      </c>
      <c r="D14" s="27">
        <f>G10-D12</f>
        <v/>
      </c>
      <c r="E14" s="27">
        <f>H10-E12</f>
        <v/>
      </c>
    </row>
    <row r="15">
      <c r="A15" s="39" t="inlineStr">
        <is>
          <t>Lowest-scoring test</t>
        </is>
      </c>
      <c r="C15" s="43">
        <f>IF(COUNT(C$6:C$9)&lt;4,"",INDEX($A$6:$A$9,MATCH(MIN(C$6:C$9),C$6:C$9,0)))</f>
        <v/>
      </c>
      <c r="D15" s="43">
        <f>IF(COUNT(D$6:D$9)&lt;4,"",INDEX($A$6:$A$9,MATCH(MIN(D$6:D$9),D$6:D$9,0)))</f>
        <v/>
      </c>
      <c r="E15" s="43">
        <f>IF(COUNT(E$6:E$9)&lt;4,"",INDEX($A$6:$A$9,MATCH(MIN(E$6:E$9),E$6:E$9,0)))</f>
        <v/>
      </c>
    </row>
    <row r="16"/>
    <row r="17">
      <c r="A17" s="8" t="inlineStr">
        <is>
          <t>Example A: county community foundation, health screening expansion</t>
        </is>
      </c>
    </row>
    <row r="18" ht="28" customHeight="1">
      <c r="A18" s="3" t="inlineStr">
        <is>
          <t>Gate. Eligible organization type, service area matches, tax status clear, the funder accepts applications through an open window, the ask of $45,000 sits inside a published $10,000 to $50,000 range, no match required, and screening costs are an allowable use. Gate passes.</t>
        </is>
      </c>
    </row>
    <row r="19" ht="28" customHeight="1">
      <c r="A19" s="3" t="inlineStr">
        <is>
          <t>Mission fit 4. The funder names community health in its 2026 priorities and funds in this county. Not a 5 because the priority is broader than screening.</t>
        </is>
      </c>
    </row>
    <row r="20" ht="28" customHeight="1">
      <c r="A20" s="3" t="inlineStr">
        <is>
          <t>Capacity 4. Audit, Form 990, board list and policies are current. The evaluation plan needs one measure added before drafting, which is work, not a blocker.</t>
        </is>
      </c>
    </row>
    <row r="21" ht="28" customHeight="1">
      <c r="A21" s="3" t="inlineStr">
        <is>
          <t>Cost to apply 4. A three-page application on the funder's own form, no match to assemble, roughly 12 hours of staff time. The funder's form fixes the section order, so there is no template decision to make.</t>
        </is>
      </c>
    </row>
    <row r="22" ht="28" customHeight="1">
      <c r="A22" s="3" t="inlineStr">
        <is>
          <t>Odds 3. The window is open and there was a conversation at the spring briefing, but the applicant pool is wide and nothing about the request is unusual.</t>
        </is>
      </c>
    </row>
    <row r="23" ht="28" customHeight="1">
      <c r="A23" s="3" t="inlineStr">
        <is>
          <t>Verdict. Go, with a margin of 10 points over the pass line. Assign a writer and a date, and lead the letter with the county data rather than with the organization.</t>
        </is>
      </c>
    </row>
    <row r="24"/>
    <row r="25">
      <c r="A25" s="8" t="inlineStr">
        <is>
          <t>Example B: first federal competitive program, registration lapsed</t>
        </is>
      </c>
    </row>
    <row r="26" ht="56" customHeight="1">
      <c r="A26" s="3" t="inlineStr">
        <is>
          <t>Gate. Everything else passes, but the SAM.gov registration was last renewed more than 365 days ago and is inactive. Registration must be renewed every 365 days to stay active and can take up to 10 business days to become active again (SAM.gov, Entity Registration, accessed 2026-09-22), and an organization must register as an entity with SAM.gov before anyone can start applying in Grants.gov (Grants.gov, Applicant Registration, accessed 2026-09-22). Gate fails.</t>
        </is>
      </c>
    </row>
    <row r="27" ht="28" customHeight="1">
      <c r="A27" s="3" t="inlineStr">
        <is>
          <t>The verdict cell returns NO GO, gate, and the four scores are shown only to make the point that they did not matter. Even at a mission fit of 5 the total of 63.2 would have fallen short of the pass line anyway.</t>
        </is>
      </c>
    </row>
    <row r="28" ht="42" customHeight="1">
      <c r="A28" s="3" t="inlineStr">
        <is>
          <t>What to do with it. This is the cheapest no in the file to convert. Renew the registration now, record the renewal date, and put the opportunity back in the pipeline with a revisit date set before the next cycle opens. An eligibility fail caused by a lapsed registration is an administrative task, not a verdict on the work.</t>
        </is>
      </c>
    </row>
    <row r="29"/>
    <row r="30">
      <c r="A30" s="8" t="inlineStr">
        <is>
          <t>Example C: regional foundation, strong fit and thin file</t>
        </is>
      </c>
    </row>
    <row r="31" ht="28" customHeight="1">
      <c r="A31" s="3" t="inlineStr">
        <is>
          <t>Gate. The foundation accepts letters of inquiry, the geography matches, the tax status is clear and the ask is inside the range. Gate passes, so this one is decided on the score.</t>
        </is>
      </c>
    </row>
    <row r="32" ht="14" customHeight="1">
      <c r="A32" s="3" t="inlineStr">
        <is>
          <t>Mission fit 5. The funder's stated program area describes this project almost word for word. That is the case where a bad yes is easiest to argue for.</t>
        </is>
      </c>
    </row>
    <row r="33" ht="28" customHeight="1">
      <c r="A33" s="3" t="inlineStr">
        <is>
          <t>Capacity 2. No audit or financial review, and the board list on file is two years stale. Candid's readiness guidance asks whether you have a track record and capable leadership with an effective board (Candid, 2024-03-25); this file cannot show either quickly.</t>
        </is>
      </c>
    </row>
    <row r="34" ht="14" customHeight="1">
      <c r="A34" s="3" t="inlineStr">
        <is>
          <t>Cost to apply 2. A multi-week build plus a required match of a quarter of the project cost, from funds that are not committed.</t>
        </is>
      </c>
    </row>
    <row r="35" ht="14" customHeight="1">
      <c r="A35" s="3" t="inlineStr">
        <is>
          <t>Odds 1. No prior contact, and the program funds a small number of larger awards.</t>
        </is>
      </c>
    </row>
    <row r="36" ht="42" customHeight="1">
      <c r="A36" s="3" t="inlineStr">
        <is>
          <t>Verdict. No go at 53, twelve points under the line, despite the best mission fit of the three. The lowest-scoring test is odds, but the criterion worth acting on is capacity, because the missing audit and the stale board list will fail the next opportunity too. Record the reason, set the revisit date after the audit is complete, and spend this month's hours on Example A.</t>
        </is>
      </c>
    </row>
    <row r="37"/>
    <row r="38" ht="30" customHeight="1">
      <c r="A38" s="53" t="inlineStr">
        <is>
          <t>Illustrative figures, not data from a real organization. The three opportunities above are composites built to show the formulas working, not records of real funders or real applications.</t>
        </is>
      </c>
    </row>
    <row r="39">
      <c r="A39" s="35" t="inlineStr">
        <is>
          <t>Source: https://www.grantcue.com/blog/should-we-apply-for-this-grant-go-no-go | GrantCue</t>
        </is>
      </c>
    </row>
  </sheetData>
  <mergeCells count="16">
    <mergeCell ref="A18:H18"/>
    <mergeCell ref="A26:H26"/>
    <mergeCell ref="A21:H21"/>
    <mergeCell ref="A35:H35"/>
    <mergeCell ref="A20:H20"/>
    <mergeCell ref="A38:H38"/>
    <mergeCell ref="A28:H28"/>
    <mergeCell ref="A19:H19"/>
    <mergeCell ref="A33:H33"/>
    <mergeCell ref="A36:H36"/>
    <mergeCell ref="A23:H23"/>
    <mergeCell ref="A32:H32"/>
    <mergeCell ref="A27:H27"/>
    <mergeCell ref="A31:H31"/>
    <mergeCell ref="A22:H22"/>
    <mergeCell ref="A34:H34"/>
  </mergeCells>
  <conditionalFormatting sqref="C11:E11">
    <cfRule type="expression" priority="1" dxfId="0">
      <formula>C11="PASS"</formula>
    </cfRule>
    <cfRule type="expression" priority="2" dxfId="1">
      <formula>C11="FAIL"</formula>
    </cfRule>
  </conditionalFormatting>
  <conditionalFormatting sqref="C13:E13">
    <cfRule type="expression" priority="3" dxfId="1" stopIfTrue="1">
      <formula>LEFT(C13,5)="NO GO"</formula>
    </cfRule>
    <cfRule type="expression" priority="4" dxfId="0">
      <formula>C13="GO"</formula>
    </cfRule>
  </conditionalFormatting>
  <dataValidations count="3">
    <dataValidation sqref="C11:E11" showDropDown="0" showInputMessage="0" showErrorMessage="1" allowBlank="1" errorTitle="Check this entry" error="Choose PASS or FAIL." type="list" errorStyle="stop">
      <formula1>"PASS,FAIL"</formula1>
    </dataValidation>
    <dataValidation sqref="C6:E9" showDropDown="0" showInputMessage="0" showErrorMessage="1" allowBlank="1" errorTitle="Score" error="Score each criterion from 0 to 5." type="whole" errorStyle="stop" operator="between">
      <formula1>0</formula1>
      <formula2>5</formula2>
    </dataValidation>
    <dataValidation sqref="B6:B9 C12:E12" showDropDown="0" showInputMessage="0" showErrorMessage="1" allowBlank="1" errorTitle="Weight or pass line" error="Enter a number between 0 and 100." type="decimal" errorStyle="stop" operator="between">
      <formula1>0</formula1>
      <formula2>100</formula2>
    </dataValidation>
  </dataValidations>
  <pageMargins left="0.5" right="0.5" top="0.6" bottom="0.7" header="0.3" footer="0.3"/>
  <pageSetup orientation="landscape" paperSize="1" fitToHeight="0" fitToWidth="1"/>
  <headerFooter>
    <oddHeader/>
    <oddFooter>&amp;L&amp;8 Source: https://www.grantcue.com/blog/should-we-apply-for-this-grant-go-no-go | GrantCue&amp;R&amp;8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M52"/>
  <sheetViews>
    <sheetView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32" customWidth="1" min="2" max="2"/>
    <col width="28" customWidth="1" min="3" max="3"/>
    <col width="13" customWidth="1" min="4" max="4"/>
    <col width="15" customWidth="1" min="5" max="5"/>
    <col width="16" customWidth="1" min="6" max="6"/>
    <col width="13" customWidth="1" min="7" max="7"/>
    <col width="12" customWidth="1" min="8" max="8"/>
    <col width="11" customWidth="1" min="9" max="9"/>
    <col width="20" customWidth="1" min="10" max="10"/>
    <col width="22" customWidth="1" min="11" max="11"/>
    <col width="46" customWidth="1" min="12" max="12"/>
    <col width="13" customWidth="1" min="13" max="13"/>
  </cols>
  <sheetData>
    <row r="1">
      <c r="A1" s="6" t="inlineStr">
        <is>
          <t>Pipeline Log</t>
        </is>
      </c>
    </row>
    <row r="2">
      <c r="A2" s="7" t="inlineStr">
        <is>
          <t>One line per opportunity across the season. Keep the nos: the failing test is the thing to fix before the funder's next window.</t>
        </is>
      </c>
    </row>
    <row r="3">
      <c r="A3" s="16" t="inlineStr">
        <is>
          <t>Illustrative figures, not data from a real organization.</t>
        </is>
      </c>
    </row>
    <row r="4"/>
    <row r="5" ht="30" customHeight="1">
      <c r="A5" s="17" t="inlineStr">
        <is>
          <t>Date scored</t>
        </is>
      </c>
      <c r="B5" s="17" t="inlineStr">
        <is>
          <t>Opportunity</t>
        </is>
      </c>
      <c r="C5" s="17" t="inlineStr">
        <is>
          <t>Funder</t>
        </is>
      </c>
      <c r="D5" s="17" t="inlineStr">
        <is>
          <t>Deadline</t>
        </is>
      </c>
      <c r="E5" s="17" t="inlineStr">
        <is>
          <t>Days to deadline</t>
        </is>
      </c>
      <c r="F5" s="17" t="inlineStr">
        <is>
          <t>Amount requested</t>
        </is>
      </c>
      <c r="G5" s="17" t="inlineStr">
        <is>
          <t>Gate result</t>
        </is>
      </c>
      <c r="H5" s="17" t="inlineStr">
        <is>
          <t>Total score</t>
        </is>
      </c>
      <c r="I5" s="17" t="inlineStr">
        <is>
          <t>Pass line</t>
        </is>
      </c>
      <c r="J5" s="17" t="inlineStr">
        <is>
          <t>Verdict</t>
        </is>
      </c>
      <c r="K5" s="17" t="inlineStr">
        <is>
          <t>Lowest-scoring test</t>
        </is>
      </c>
      <c r="L5" s="17" t="inlineStr">
        <is>
          <t>What to fix</t>
        </is>
      </c>
      <c r="M5" s="17" t="inlineStr">
        <is>
          <t>Revisit date</t>
        </is>
      </c>
    </row>
    <row r="6">
      <c r="A6" s="44" t="n">
        <v>46301</v>
      </c>
      <c r="B6" s="34" t="inlineStr">
        <is>
          <t>Community health screening expansion</t>
        </is>
      </c>
      <c r="C6" s="34" t="inlineStr">
        <is>
          <t>County community foundation</t>
        </is>
      </c>
      <c r="D6" s="44" t="n">
        <v>46339</v>
      </c>
      <c r="E6" s="46">
        <f>IF($D6="","",$D6-TODAY())</f>
        <v/>
      </c>
      <c r="F6" s="54" t="n">
        <v>45000</v>
      </c>
      <c r="G6" s="45" t="inlineStr">
        <is>
          <t>Pass</t>
        </is>
      </c>
      <c r="H6" s="48" t="n">
        <v>75</v>
      </c>
      <c r="I6" s="45" t="n">
        <v>65</v>
      </c>
      <c r="J6" s="46">
        <f>IF($B6="","",IF($G6="Fail","No go, gate",IF($H6="","",IF($H6&gt;=$I6,"Go","No go"))))</f>
        <v/>
      </c>
      <c r="K6" s="45" t="inlineStr">
        <is>
          <t>Odds</t>
        </is>
      </c>
      <c r="L6" s="34" t="inlineStr">
        <is>
          <t>Nothing blocking. Lead with the county data and name the screening sites in the letter.</t>
        </is>
      </c>
      <c r="M6" s="44" t="n">
        <v>46328</v>
      </c>
    </row>
    <row r="7">
      <c r="A7" s="44" t="n">
        <v>46301</v>
      </c>
      <c r="B7" s="34" t="inlineStr">
        <is>
          <t>Rural outreach demonstration</t>
        </is>
      </c>
      <c r="C7" s="34" t="inlineStr">
        <is>
          <t>Federal awarding agency</t>
        </is>
      </c>
      <c r="D7" s="44" t="n">
        <v>46360</v>
      </c>
      <c r="E7" s="46">
        <f>IF($D7="","",$D7-TODAY())</f>
        <v/>
      </c>
      <c r="F7" s="54" t="n">
        <v>220000</v>
      </c>
      <c r="G7" s="45" t="inlineStr">
        <is>
          <t>Fail</t>
        </is>
      </c>
      <c r="H7" s="48" t="n">
        <v>63.2</v>
      </c>
      <c r="I7" s="45" t="n">
        <v>65</v>
      </c>
      <c r="J7" s="46">
        <f>IF($B7="","",IF($G7="Fail","No go, gate",IF($H7="","",IF($H7&gt;=$I7,"Go","No go"))))</f>
        <v/>
      </c>
      <c r="K7" s="45" t="inlineStr">
        <is>
          <t>Cost to apply</t>
        </is>
      </c>
      <c r="L7" s="34" t="inlineStr">
        <is>
          <t>SAM.gov registration lapsed. Renew now, allow up to 10 business days, then re-score.</t>
        </is>
      </c>
      <c r="M7" s="44" t="n">
        <v>46315</v>
      </c>
    </row>
    <row r="8">
      <c r="A8" s="44" t="n">
        <v>46301</v>
      </c>
      <c r="B8" s="34" t="inlineStr">
        <is>
          <t>Youth prevention program</t>
        </is>
      </c>
      <c r="C8" s="34" t="inlineStr">
        <is>
          <t>Regional foundation</t>
        </is>
      </c>
      <c r="D8" s="44" t="n">
        <v>46354</v>
      </c>
      <c r="E8" s="46">
        <f>IF($D8="","",$D8-TODAY())</f>
        <v/>
      </c>
      <c r="F8" s="54" t="n">
        <v>60000</v>
      </c>
      <c r="G8" s="45" t="inlineStr">
        <is>
          <t>Pass</t>
        </is>
      </c>
      <c r="H8" s="48" t="n">
        <v>53</v>
      </c>
      <c r="I8" s="45" t="n">
        <v>65</v>
      </c>
      <c r="J8" s="46">
        <f>IF($B8="","",IF($G8="Fail","No go, gate",IF($H8="","",IF($H8&gt;=$I8,"Go","No go"))))</f>
        <v/>
      </c>
      <c r="K8" s="45" t="inlineStr">
        <is>
          <t>Odds</t>
        </is>
      </c>
      <c r="L8" s="34" t="inlineStr">
        <is>
          <t>Capacity is the real gap: no audit on file and a two-year-old board list. Revisit after the audit.</t>
        </is>
      </c>
      <c r="M8" s="44" t="n">
        <v>46419</v>
      </c>
    </row>
    <row r="9">
      <c r="A9" s="44" t="n"/>
      <c r="B9" s="34" t="n"/>
      <c r="C9" s="34" t="n"/>
      <c r="D9" s="44" t="n"/>
      <c r="E9" s="46">
        <f>IF($D9="","",$D9-TODAY())</f>
        <v/>
      </c>
      <c r="F9" s="54" t="n"/>
      <c r="G9" s="45" t="n"/>
      <c r="H9" s="48" t="n"/>
      <c r="I9" s="45" t="n"/>
      <c r="J9" s="46">
        <f>IF($B9="","",IF($G9="Fail","No go, gate",IF($H9="","",IF($H9&gt;=$I9,"Go","No go"))))</f>
        <v/>
      </c>
      <c r="K9" s="45" t="n"/>
      <c r="L9" s="34" t="n"/>
      <c r="M9" s="44" t="n"/>
    </row>
    <row r="10">
      <c r="A10" s="44" t="n"/>
      <c r="B10" s="34" t="n"/>
      <c r="C10" s="34" t="n"/>
      <c r="D10" s="44" t="n"/>
      <c r="E10" s="46">
        <f>IF($D10="","",$D10-TODAY())</f>
        <v/>
      </c>
      <c r="F10" s="54" t="n"/>
      <c r="G10" s="45" t="n"/>
      <c r="H10" s="48" t="n"/>
      <c r="I10" s="45" t="n"/>
      <c r="J10" s="46">
        <f>IF($B10="","",IF($G10="Fail","No go, gate",IF($H10="","",IF($H10&gt;=$I10,"Go","No go"))))</f>
        <v/>
      </c>
      <c r="K10" s="45" t="n"/>
      <c r="L10" s="34" t="n"/>
      <c r="M10" s="44" t="n"/>
    </row>
    <row r="11">
      <c r="A11" s="44" t="n"/>
      <c r="B11" s="34" t="n"/>
      <c r="C11" s="34" t="n"/>
      <c r="D11" s="44" t="n"/>
      <c r="E11" s="46">
        <f>IF($D11="","",$D11-TODAY())</f>
        <v/>
      </c>
      <c r="F11" s="54" t="n"/>
      <c r="G11" s="45" t="n"/>
      <c r="H11" s="48" t="n"/>
      <c r="I11" s="45" t="n"/>
      <c r="J11" s="46">
        <f>IF($B11="","",IF($G11="Fail","No go, gate",IF($H11="","",IF($H11&gt;=$I11,"Go","No go"))))</f>
        <v/>
      </c>
      <c r="K11" s="45" t="n"/>
      <c r="L11" s="34" t="n"/>
      <c r="M11" s="44" t="n"/>
    </row>
    <row r="12">
      <c r="A12" s="44" t="n"/>
      <c r="B12" s="34" t="n"/>
      <c r="C12" s="34" t="n"/>
      <c r="D12" s="44" t="n"/>
      <c r="E12" s="46">
        <f>IF($D12="","",$D12-TODAY())</f>
        <v/>
      </c>
      <c r="F12" s="54" t="n"/>
      <c r="G12" s="45" t="n"/>
      <c r="H12" s="48" t="n"/>
      <c r="I12" s="45" t="n"/>
      <c r="J12" s="46">
        <f>IF($B12="","",IF($G12="Fail","No go, gate",IF($H12="","",IF($H12&gt;=$I12,"Go","No go"))))</f>
        <v/>
      </c>
      <c r="K12" s="45" t="n"/>
      <c r="L12" s="34" t="n"/>
      <c r="M12" s="44" t="n"/>
    </row>
    <row r="13">
      <c r="A13" s="44" t="n"/>
      <c r="B13" s="34" t="n"/>
      <c r="C13" s="34" t="n"/>
      <c r="D13" s="44" t="n"/>
      <c r="E13" s="46">
        <f>IF($D13="","",$D13-TODAY())</f>
        <v/>
      </c>
      <c r="F13" s="54" t="n"/>
      <c r="G13" s="45" t="n"/>
      <c r="H13" s="48" t="n"/>
      <c r="I13" s="45" t="n"/>
      <c r="J13" s="46">
        <f>IF($B13="","",IF($G13="Fail","No go, gate",IF($H13="","",IF($H13&gt;=$I13,"Go","No go"))))</f>
        <v/>
      </c>
      <c r="K13" s="45" t="n"/>
      <c r="L13" s="34" t="n"/>
      <c r="M13" s="44" t="n"/>
    </row>
    <row r="14">
      <c r="A14" s="44" t="n"/>
      <c r="B14" s="34" t="n"/>
      <c r="C14" s="34" t="n"/>
      <c r="D14" s="44" t="n"/>
      <c r="E14" s="46">
        <f>IF($D14="","",$D14-TODAY())</f>
        <v/>
      </c>
      <c r="F14" s="54" t="n"/>
      <c r="G14" s="45" t="n"/>
      <c r="H14" s="48" t="n"/>
      <c r="I14" s="45" t="n"/>
      <c r="J14" s="46">
        <f>IF($B14="","",IF($G14="Fail","No go, gate",IF($H14="","",IF($H14&gt;=$I14,"Go","No go"))))</f>
        <v/>
      </c>
      <c r="K14" s="45" t="n"/>
      <c r="L14" s="34" t="n"/>
      <c r="M14" s="44" t="n"/>
    </row>
    <row r="15">
      <c r="A15" s="44" t="n"/>
      <c r="B15" s="34" t="n"/>
      <c r="C15" s="34" t="n"/>
      <c r="D15" s="44" t="n"/>
      <c r="E15" s="46">
        <f>IF($D15="","",$D15-TODAY())</f>
        <v/>
      </c>
      <c r="F15" s="54" t="n"/>
      <c r="G15" s="45" t="n"/>
      <c r="H15" s="48" t="n"/>
      <c r="I15" s="45" t="n"/>
      <c r="J15" s="46">
        <f>IF($B15="","",IF($G15="Fail","No go, gate",IF($H15="","",IF($H15&gt;=$I15,"Go","No go"))))</f>
        <v/>
      </c>
      <c r="K15" s="45" t="n"/>
      <c r="L15" s="34" t="n"/>
      <c r="M15" s="44" t="n"/>
    </row>
    <row r="16">
      <c r="A16" s="44" t="n"/>
      <c r="B16" s="34" t="n"/>
      <c r="C16" s="34" t="n"/>
      <c r="D16" s="44" t="n"/>
      <c r="E16" s="46">
        <f>IF($D16="","",$D16-TODAY())</f>
        <v/>
      </c>
      <c r="F16" s="54" t="n"/>
      <c r="G16" s="45" t="n"/>
      <c r="H16" s="48" t="n"/>
      <c r="I16" s="45" t="n"/>
      <c r="J16" s="46">
        <f>IF($B16="","",IF($G16="Fail","No go, gate",IF($H16="","",IF($H16&gt;=$I16,"Go","No go"))))</f>
        <v/>
      </c>
      <c r="K16" s="45" t="n"/>
      <c r="L16" s="34" t="n"/>
      <c r="M16" s="44" t="n"/>
    </row>
    <row r="17">
      <c r="A17" s="44" t="n"/>
      <c r="B17" s="34" t="n"/>
      <c r="C17" s="34" t="n"/>
      <c r="D17" s="44" t="n"/>
      <c r="E17" s="46">
        <f>IF($D17="","",$D17-TODAY())</f>
        <v/>
      </c>
      <c r="F17" s="54" t="n"/>
      <c r="G17" s="45" t="n"/>
      <c r="H17" s="48" t="n"/>
      <c r="I17" s="45" t="n"/>
      <c r="J17" s="46">
        <f>IF($B17="","",IF($G17="Fail","No go, gate",IF($H17="","",IF($H17&gt;=$I17,"Go","No go"))))</f>
        <v/>
      </c>
      <c r="K17" s="45" t="n"/>
      <c r="L17" s="34" t="n"/>
      <c r="M17" s="44" t="n"/>
    </row>
    <row r="18">
      <c r="A18" s="44" t="n"/>
      <c r="B18" s="34" t="n"/>
      <c r="C18" s="34" t="n"/>
      <c r="D18" s="44" t="n"/>
      <c r="E18" s="46">
        <f>IF($D18="","",$D18-TODAY())</f>
        <v/>
      </c>
      <c r="F18" s="54" t="n"/>
      <c r="G18" s="45" t="n"/>
      <c r="H18" s="48" t="n"/>
      <c r="I18" s="45" t="n"/>
      <c r="J18" s="46">
        <f>IF($B18="","",IF($G18="Fail","No go, gate",IF($H18="","",IF($H18&gt;=$I18,"Go","No go"))))</f>
        <v/>
      </c>
      <c r="K18" s="45" t="n"/>
      <c r="L18" s="34" t="n"/>
      <c r="M18" s="44" t="n"/>
    </row>
    <row r="19">
      <c r="A19" s="44" t="n"/>
      <c r="B19" s="34" t="n"/>
      <c r="C19" s="34" t="n"/>
      <c r="D19" s="44" t="n"/>
      <c r="E19" s="46">
        <f>IF($D19="","",$D19-TODAY())</f>
        <v/>
      </c>
      <c r="F19" s="54" t="n"/>
      <c r="G19" s="45" t="n"/>
      <c r="H19" s="48" t="n"/>
      <c r="I19" s="45" t="n"/>
      <c r="J19" s="46">
        <f>IF($B19="","",IF($G19="Fail","No go, gate",IF($H19="","",IF($H19&gt;=$I19,"Go","No go"))))</f>
        <v/>
      </c>
      <c r="K19" s="45" t="n"/>
      <c r="L19" s="34" t="n"/>
      <c r="M19" s="44" t="n"/>
    </row>
    <row r="20">
      <c r="A20" s="44" t="n"/>
      <c r="B20" s="34" t="n"/>
      <c r="C20" s="34" t="n"/>
      <c r="D20" s="44" t="n"/>
      <c r="E20" s="46">
        <f>IF($D20="","",$D20-TODAY())</f>
        <v/>
      </c>
      <c r="F20" s="54" t="n"/>
      <c r="G20" s="45" t="n"/>
      <c r="H20" s="48" t="n"/>
      <c r="I20" s="45" t="n"/>
      <c r="J20" s="46">
        <f>IF($B20="","",IF($G20="Fail","No go, gate",IF($H20="","",IF($H20&gt;=$I20,"Go","No go"))))</f>
        <v/>
      </c>
      <c r="K20" s="45" t="n"/>
      <c r="L20" s="34" t="n"/>
      <c r="M20" s="44" t="n"/>
    </row>
    <row r="21">
      <c r="A21" s="44" t="n"/>
      <c r="B21" s="34" t="n"/>
      <c r="C21" s="34" t="n"/>
      <c r="D21" s="44" t="n"/>
      <c r="E21" s="46">
        <f>IF($D21="","",$D21-TODAY())</f>
        <v/>
      </c>
      <c r="F21" s="54" t="n"/>
      <c r="G21" s="45" t="n"/>
      <c r="H21" s="48" t="n"/>
      <c r="I21" s="45" t="n"/>
      <c r="J21" s="46">
        <f>IF($B21="","",IF($G21="Fail","No go, gate",IF($H21="","",IF($H21&gt;=$I21,"Go","No go"))))</f>
        <v/>
      </c>
      <c r="K21" s="45" t="n"/>
      <c r="L21" s="34" t="n"/>
      <c r="M21" s="44" t="n"/>
    </row>
    <row r="22">
      <c r="A22" s="44" t="n"/>
      <c r="B22" s="34" t="n"/>
      <c r="C22" s="34" t="n"/>
      <c r="D22" s="44" t="n"/>
      <c r="E22" s="46">
        <f>IF($D22="","",$D22-TODAY())</f>
        <v/>
      </c>
      <c r="F22" s="54" t="n"/>
      <c r="G22" s="45" t="n"/>
      <c r="H22" s="48" t="n"/>
      <c r="I22" s="45" t="n"/>
      <c r="J22" s="46">
        <f>IF($B22="","",IF($G22="Fail","No go, gate",IF($H22="","",IF($H22&gt;=$I22,"Go","No go"))))</f>
        <v/>
      </c>
      <c r="K22" s="45" t="n"/>
      <c r="L22" s="34" t="n"/>
      <c r="M22" s="44" t="n"/>
    </row>
    <row r="23">
      <c r="A23" s="44" t="n"/>
      <c r="B23" s="34" t="n"/>
      <c r="C23" s="34" t="n"/>
      <c r="D23" s="44" t="n"/>
      <c r="E23" s="46">
        <f>IF($D23="","",$D23-TODAY())</f>
        <v/>
      </c>
      <c r="F23" s="54" t="n"/>
      <c r="G23" s="45" t="n"/>
      <c r="H23" s="48" t="n"/>
      <c r="I23" s="45" t="n"/>
      <c r="J23" s="46">
        <f>IF($B23="","",IF($G23="Fail","No go, gate",IF($H23="","",IF($H23&gt;=$I23,"Go","No go"))))</f>
        <v/>
      </c>
      <c r="K23" s="45" t="n"/>
      <c r="L23" s="34" t="n"/>
      <c r="M23" s="44" t="n"/>
    </row>
    <row r="24">
      <c r="A24" s="44" t="n"/>
      <c r="B24" s="34" t="n"/>
      <c r="C24" s="34" t="n"/>
      <c r="D24" s="44" t="n"/>
      <c r="E24" s="46">
        <f>IF($D24="","",$D24-TODAY())</f>
        <v/>
      </c>
      <c r="F24" s="54" t="n"/>
      <c r="G24" s="45" t="n"/>
      <c r="H24" s="48" t="n"/>
      <c r="I24" s="45" t="n"/>
      <c r="J24" s="46">
        <f>IF($B24="","",IF($G24="Fail","No go, gate",IF($H24="","",IF($H24&gt;=$I24,"Go","No go"))))</f>
        <v/>
      </c>
      <c r="K24" s="45" t="n"/>
      <c r="L24" s="34" t="n"/>
      <c r="M24" s="44" t="n"/>
    </row>
    <row r="25">
      <c r="A25" s="44" t="n"/>
      <c r="B25" s="34" t="n"/>
      <c r="C25" s="34" t="n"/>
      <c r="D25" s="44" t="n"/>
      <c r="E25" s="46">
        <f>IF($D25="","",$D25-TODAY())</f>
        <v/>
      </c>
      <c r="F25" s="54" t="n"/>
      <c r="G25" s="45" t="n"/>
      <c r="H25" s="48" t="n"/>
      <c r="I25" s="45" t="n"/>
      <c r="J25" s="46">
        <f>IF($B25="","",IF($G25="Fail","No go, gate",IF($H25="","",IF($H25&gt;=$I25,"Go","No go"))))</f>
        <v/>
      </c>
      <c r="K25" s="45" t="n"/>
      <c r="L25" s="34" t="n"/>
      <c r="M25" s="44" t="n"/>
    </row>
    <row r="26">
      <c r="A26" s="44" t="n"/>
      <c r="B26" s="34" t="n"/>
      <c r="C26" s="34" t="n"/>
      <c r="D26" s="44" t="n"/>
      <c r="E26" s="46">
        <f>IF($D26="","",$D26-TODAY())</f>
        <v/>
      </c>
      <c r="F26" s="54" t="n"/>
      <c r="G26" s="45" t="n"/>
      <c r="H26" s="48" t="n"/>
      <c r="I26" s="45" t="n"/>
      <c r="J26" s="46">
        <f>IF($B26="","",IF($G26="Fail","No go, gate",IF($H26="","",IF($H26&gt;=$I26,"Go","No go"))))</f>
        <v/>
      </c>
      <c r="K26" s="45" t="n"/>
      <c r="L26" s="34" t="n"/>
      <c r="M26" s="44" t="n"/>
    </row>
    <row r="27">
      <c r="A27" s="44" t="n"/>
      <c r="B27" s="34" t="n"/>
      <c r="C27" s="34" t="n"/>
      <c r="D27" s="44" t="n"/>
      <c r="E27" s="46">
        <f>IF($D27="","",$D27-TODAY())</f>
        <v/>
      </c>
      <c r="F27" s="54" t="n"/>
      <c r="G27" s="45" t="n"/>
      <c r="H27" s="48" t="n"/>
      <c r="I27" s="45" t="n"/>
      <c r="J27" s="46">
        <f>IF($B27="","",IF($G27="Fail","No go, gate",IF($H27="","",IF($H27&gt;=$I27,"Go","No go"))))</f>
        <v/>
      </c>
      <c r="K27" s="45" t="n"/>
      <c r="L27" s="34" t="n"/>
      <c r="M27" s="44" t="n"/>
    </row>
    <row r="28">
      <c r="A28" s="44" t="n"/>
      <c r="B28" s="34" t="n"/>
      <c r="C28" s="34" t="n"/>
      <c r="D28" s="44" t="n"/>
      <c r="E28" s="46">
        <f>IF($D28="","",$D28-TODAY())</f>
        <v/>
      </c>
      <c r="F28" s="54" t="n"/>
      <c r="G28" s="45" t="n"/>
      <c r="H28" s="48" t="n"/>
      <c r="I28" s="45" t="n"/>
      <c r="J28" s="46">
        <f>IF($B28="","",IF($G28="Fail","No go, gate",IF($H28="","",IF($H28&gt;=$I28,"Go","No go"))))</f>
        <v/>
      </c>
      <c r="K28" s="45" t="n"/>
      <c r="L28" s="34" t="n"/>
      <c r="M28" s="44" t="n"/>
    </row>
    <row r="29">
      <c r="A29" s="44" t="n"/>
      <c r="B29" s="34" t="n"/>
      <c r="C29" s="34" t="n"/>
      <c r="D29" s="44" t="n"/>
      <c r="E29" s="46">
        <f>IF($D29="","",$D29-TODAY())</f>
        <v/>
      </c>
      <c r="F29" s="54" t="n"/>
      <c r="G29" s="45" t="n"/>
      <c r="H29" s="48" t="n"/>
      <c r="I29" s="45" t="n"/>
      <c r="J29" s="46">
        <f>IF($B29="","",IF($G29="Fail","No go, gate",IF($H29="","",IF($H29&gt;=$I29,"Go","No go"))))</f>
        <v/>
      </c>
      <c r="K29" s="45" t="n"/>
      <c r="L29" s="34" t="n"/>
      <c r="M29" s="44" t="n"/>
    </row>
    <row r="30">
      <c r="A30" s="44" t="n"/>
      <c r="B30" s="34" t="n"/>
      <c r="C30" s="34" t="n"/>
      <c r="D30" s="44" t="n"/>
      <c r="E30" s="46">
        <f>IF($D30="","",$D30-TODAY())</f>
        <v/>
      </c>
      <c r="F30" s="54" t="n"/>
      <c r="G30" s="45" t="n"/>
      <c r="H30" s="48" t="n"/>
      <c r="I30" s="45" t="n"/>
      <c r="J30" s="46">
        <f>IF($B30="","",IF($G30="Fail","No go, gate",IF($H30="","",IF($H30&gt;=$I30,"Go","No go"))))</f>
        <v/>
      </c>
      <c r="K30" s="45" t="n"/>
      <c r="L30" s="34" t="n"/>
      <c r="M30" s="44" t="n"/>
    </row>
    <row r="31">
      <c r="A31" s="44" t="n"/>
      <c r="B31" s="34" t="n"/>
      <c r="C31" s="34" t="n"/>
      <c r="D31" s="44" t="n"/>
      <c r="E31" s="46">
        <f>IF($D31="","",$D31-TODAY())</f>
        <v/>
      </c>
      <c r="F31" s="54" t="n"/>
      <c r="G31" s="45" t="n"/>
      <c r="H31" s="48" t="n"/>
      <c r="I31" s="45" t="n"/>
      <c r="J31" s="46">
        <f>IF($B31="","",IF($G31="Fail","No go, gate",IF($H31="","",IF($H31&gt;=$I31,"Go","No go"))))</f>
        <v/>
      </c>
      <c r="K31" s="45" t="n"/>
      <c r="L31" s="34" t="n"/>
      <c r="M31" s="44" t="n"/>
    </row>
    <row r="32">
      <c r="A32" s="44" t="n"/>
      <c r="B32" s="34" t="n"/>
      <c r="C32" s="34" t="n"/>
      <c r="D32" s="44" t="n"/>
      <c r="E32" s="46">
        <f>IF($D32="","",$D32-TODAY())</f>
        <v/>
      </c>
      <c r="F32" s="54" t="n"/>
      <c r="G32" s="45" t="n"/>
      <c r="H32" s="48" t="n"/>
      <c r="I32" s="45" t="n"/>
      <c r="J32" s="46">
        <f>IF($B32="","",IF($G32="Fail","No go, gate",IF($H32="","",IF($H32&gt;=$I32,"Go","No go"))))</f>
        <v/>
      </c>
      <c r="K32" s="45" t="n"/>
      <c r="L32" s="34" t="n"/>
      <c r="M32" s="44" t="n"/>
    </row>
    <row r="33">
      <c r="A33" s="44" t="n"/>
      <c r="B33" s="34" t="n"/>
      <c r="C33" s="34" t="n"/>
      <c r="D33" s="44" t="n"/>
      <c r="E33" s="46">
        <f>IF($D33="","",$D33-TODAY())</f>
        <v/>
      </c>
      <c r="F33" s="54" t="n"/>
      <c r="G33" s="45" t="n"/>
      <c r="H33" s="48" t="n"/>
      <c r="I33" s="45" t="n"/>
      <c r="J33" s="46">
        <f>IF($B33="","",IF($G33="Fail","No go, gate",IF($H33="","",IF($H33&gt;=$I33,"Go","No go"))))</f>
        <v/>
      </c>
      <c r="K33" s="45" t="n"/>
      <c r="L33" s="34" t="n"/>
      <c r="M33" s="44" t="n"/>
    </row>
    <row r="34">
      <c r="A34" s="44" t="n"/>
      <c r="B34" s="34" t="n"/>
      <c r="C34" s="34" t="n"/>
      <c r="D34" s="44" t="n"/>
      <c r="E34" s="46">
        <f>IF($D34="","",$D34-TODAY())</f>
        <v/>
      </c>
      <c r="F34" s="54" t="n"/>
      <c r="G34" s="45" t="n"/>
      <c r="H34" s="48" t="n"/>
      <c r="I34" s="45" t="n"/>
      <c r="J34" s="46">
        <f>IF($B34="","",IF($G34="Fail","No go, gate",IF($H34="","",IF($H34&gt;=$I34,"Go","No go"))))</f>
        <v/>
      </c>
      <c r="K34" s="45" t="n"/>
      <c r="L34" s="34" t="n"/>
      <c r="M34" s="44" t="n"/>
    </row>
    <row r="35">
      <c r="A35" s="44" t="n"/>
      <c r="B35" s="34" t="n"/>
      <c r="C35" s="34" t="n"/>
      <c r="D35" s="44" t="n"/>
      <c r="E35" s="46">
        <f>IF($D35="","",$D35-TODAY())</f>
        <v/>
      </c>
      <c r="F35" s="54" t="n"/>
      <c r="G35" s="45" t="n"/>
      <c r="H35" s="48" t="n"/>
      <c r="I35" s="45" t="n"/>
      <c r="J35" s="46">
        <f>IF($B35="","",IF($G35="Fail","No go, gate",IF($H35="","",IF($H35&gt;=$I35,"Go","No go"))))</f>
        <v/>
      </c>
      <c r="K35" s="45" t="n"/>
      <c r="L35" s="34" t="n"/>
      <c r="M35" s="44" t="n"/>
    </row>
    <row r="36">
      <c r="A36" s="44" t="n"/>
      <c r="B36" s="34" t="n"/>
      <c r="C36" s="34" t="n"/>
      <c r="D36" s="44" t="n"/>
      <c r="E36" s="46">
        <f>IF($D36="","",$D36-TODAY())</f>
        <v/>
      </c>
      <c r="F36" s="54" t="n"/>
      <c r="G36" s="45" t="n"/>
      <c r="H36" s="48" t="n"/>
      <c r="I36" s="45" t="n"/>
      <c r="J36" s="46">
        <f>IF($B36="","",IF($G36="Fail","No go, gate",IF($H36="","",IF($H36&gt;=$I36,"Go","No go"))))</f>
        <v/>
      </c>
      <c r="K36" s="45" t="n"/>
      <c r="L36" s="34" t="n"/>
      <c r="M36" s="44" t="n"/>
    </row>
    <row r="37">
      <c r="A37" s="44" t="n"/>
      <c r="B37" s="34" t="n"/>
      <c r="C37" s="34" t="n"/>
      <c r="D37" s="44" t="n"/>
      <c r="E37" s="46">
        <f>IF($D37="","",$D37-TODAY())</f>
        <v/>
      </c>
      <c r="F37" s="54" t="n"/>
      <c r="G37" s="45" t="n"/>
      <c r="H37" s="48" t="n"/>
      <c r="I37" s="45" t="n"/>
      <c r="J37" s="46">
        <f>IF($B37="","",IF($G37="Fail","No go, gate",IF($H37="","",IF($H37&gt;=$I37,"Go","No go"))))</f>
        <v/>
      </c>
      <c r="K37" s="45" t="n"/>
      <c r="L37" s="34" t="n"/>
      <c r="M37" s="44" t="n"/>
    </row>
    <row r="38">
      <c r="A38" s="44" t="n"/>
      <c r="B38" s="34" t="n"/>
      <c r="C38" s="34" t="n"/>
      <c r="D38" s="44" t="n"/>
      <c r="E38" s="46">
        <f>IF($D38="","",$D38-TODAY())</f>
        <v/>
      </c>
      <c r="F38" s="54" t="n"/>
      <c r="G38" s="45" t="n"/>
      <c r="H38" s="48" t="n"/>
      <c r="I38" s="45" t="n"/>
      <c r="J38" s="46">
        <f>IF($B38="","",IF($G38="Fail","No go, gate",IF($H38="","",IF($H38&gt;=$I38,"Go","No go"))))</f>
        <v/>
      </c>
      <c r="K38" s="45" t="n"/>
      <c r="L38" s="34" t="n"/>
      <c r="M38" s="44" t="n"/>
    </row>
    <row r="39">
      <c r="A39" s="44" t="n"/>
      <c r="B39" s="34" t="n"/>
      <c r="C39" s="34" t="n"/>
      <c r="D39" s="44" t="n"/>
      <c r="E39" s="46">
        <f>IF($D39="","",$D39-TODAY())</f>
        <v/>
      </c>
      <c r="F39" s="54" t="n"/>
      <c r="G39" s="45" t="n"/>
      <c r="H39" s="48" t="n"/>
      <c r="I39" s="45" t="n"/>
      <c r="J39" s="46">
        <f>IF($B39="","",IF($G39="Fail","No go, gate",IF($H39="","",IF($H39&gt;=$I39,"Go","No go"))))</f>
        <v/>
      </c>
      <c r="K39" s="45" t="n"/>
      <c r="L39" s="34" t="n"/>
      <c r="M39" s="44" t="n"/>
    </row>
    <row r="40">
      <c r="A40" s="44" t="n"/>
      <c r="B40" s="34" t="n"/>
      <c r="C40" s="34" t="n"/>
      <c r="D40" s="44" t="n"/>
      <c r="E40" s="46">
        <f>IF($D40="","",$D40-TODAY())</f>
        <v/>
      </c>
      <c r="F40" s="54" t="n"/>
      <c r="G40" s="45" t="n"/>
      <c r="H40" s="48" t="n"/>
      <c r="I40" s="45" t="n"/>
      <c r="J40" s="46">
        <f>IF($B40="","",IF($G40="Fail","No go, gate",IF($H40="","",IF($H40&gt;=$I40,"Go","No go"))))</f>
        <v/>
      </c>
      <c r="K40" s="45" t="n"/>
      <c r="L40" s="34" t="n"/>
      <c r="M40" s="44" t="n"/>
    </row>
    <row r="41"/>
    <row r="42">
      <c r="A42" s="8" t="inlineStr">
        <is>
          <t>Season summary</t>
        </is>
      </c>
    </row>
    <row r="43">
      <c r="A43" s="51" t="inlineStr">
        <is>
          <t>Opportunities scored</t>
        </is>
      </c>
      <c r="B43" s="33">
        <f>COUNTA($B$6:$B$40)</f>
        <v/>
      </c>
    </row>
    <row r="44">
      <c r="A44" s="51" t="inlineStr">
        <is>
          <t>Go</t>
        </is>
      </c>
      <c r="B44" s="33">
        <f>COUNTIF($J$6:$J$40,"Go")</f>
        <v/>
      </c>
    </row>
    <row r="45">
      <c r="A45" s="51" t="inlineStr">
        <is>
          <t>No go on the score</t>
        </is>
      </c>
      <c r="B45" s="33">
        <f>COUNTIF($J$6:$J$40,"No go")</f>
        <v/>
      </c>
    </row>
    <row r="46">
      <c r="A46" s="51" t="inlineStr">
        <is>
          <t>No go on the gate</t>
        </is>
      </c>
      <c r="B46" s="33">
        <f>COUNTIF($J$6:$J$40,"No go, gate")</f>
        <v/>
      </c>
    </row>
    <row r="47">
      <c r="A47" s="51" t="inlineStr">
        <is>
          <t>Total requested on the Go rows</t>
        </is>
      </c>
      <c r="B47" s="55">
        <f>SUMIF($J$6:$J$40,"Go",$F$6:$F$40)</f>
        <v/>
      </c>
    </row>
    <row r="48">
      <c r="A48" s="51" t="inlineStr">
        <is>
          <t>Most common lowest-scoring test</t>
        </is>
      </c>
      <c r="B48" s="33">
        <f t="array" ref="B48">IF(COUNTA($K$6:$K$40)=0,"",INDEX($K$6:$K$40,MATCH(MAX(IF($K$6:$K$40&lt;&gt;"",COUNTIF($K$6:$K$40,$K$6:$K$40))),IF($K$6:$K$40&lt;&gt;"",COUNTIF($K$6:$K$40,$K$6:$K$40)),0)))</f>
        <v/>
      </c>
    </row>
    <row r="49"/>
    <row r="50">
      <c r="A50" s="15" t="inlineStr">
        <is>
          <t>Most common lowest-scoring test is an array formula, stored that way in this file. If you retype it in an older version of Excel, confirm it with Ctrl plus Shift plus Enter.</t>
        </is>
      </c>
    </row>
    <row r="51">
      <c r="A51" s="15" t="inlineStr">
        <is>
          <t>Score every live opportunity on the same five tests on a fixed rhythm, and write the reason behind each no while it is still fresh.</t>
        </is>
      </c>
    </row>
    <row r="52">
      <c r="A52" s="35" t="inlineStr">
        <is>
          <t>Source: https://www.grantcue.com/blog/should-we-apply-for-this-grant-go-no-go | GrantCue</t>
        </is>
      </c>
    </row>
  </sheetData>
  <conditionalFormatting sqref="J6:J40">
    <cfRule type="expression" priority="1" dxfId="1" stopIfTrue="1">
      <formula>LEFT($J6,5)="No go"</formula>
    </cfRule>
    <cfRule type="expression" priority="2" dxfId="0">
      <formula>$J6="Go"</formula>
    </cfRule>
  </conditionalFormatting>
  <conditionalFormatting sqref="E6:E40">
    <cfRule type="expression" priority="3" dxfId="2">
      <formula>AND($E6&lt;&gt;"",$E6&lt;14)</formula>
    </cfRule>
  </conditionalFormatting>
  <dataValidations count="5">
    <dataValidation sqref="G6:G40" showDropDown="0" showInputMessage="0" showErrorMessage="1" allowBlank="1" errorTitle="Check this entry" error="Choose Pass or Fail." type="list" errorStyle="stop">
      <formula1>"Pass,Fail"</formula1>
    </dataValidation>
    <dataValidation sqref="A6:A40 D6:D40 M6:M40" showDropDown="0" showInputMessage="0" showErrorMessage="1" allowBlank="1" errorTitle="Date" error="Enter a date." type="date" errorStyle="stop" operator="greaterThanOrEqual">
      <formula1>36526</formula1>
    </dataValidation>
    <dataValidation sqref="F6:F40" showDropDown="0" showInputMessage="0" showErrorMessage="1" allowBlank="1" errorTitle="Amount" error="Enter the amount requested as a number with no $ sign." type="decimal" errorStyle="stop" operator="greaterThanOrEqual">
      <formula1>0</formula1>
    </dataValidation>
    <dataValidation sqref="H6:I40" showDropDown="0" showInputMessage="0" showErrorMessage="1" allowBlank="1" errorTitle="Score" error="Enter a score or pass line between 0 and 100." type="decimal" errorStyle="stop" operator="between">
      <formula1>0</formula1>
      <formula2>100</formula2>
    </dataValidation>
    <dataValidation sqref="K6:K40" showDropDown="0" showInputMessage="0" showErrorMessage="1" allowBlank="1" errorTitle="Lowest-scoring test" error="Choose a criterion from the Scorecard tab so the season summary can count it." type="list" errorStyle="stop">
      <formula1>Scorecard!$A$30:$A$37</formula1>
    </dataValidation>
  </dataValidations>
  <pageMargins left="0.5" right="0.5" top="0.6" bottom="0.7" header="0.3" footer="0.3"/>
  <pageSetup orientation="landscape" paperSize="1" fitToHeight="0" fitToWidth="1"/>
  <headerFooter>
    <oddHeader/>
    <oddFooter>&amp;L&amp;8 Source: https://www.grantcue.com/blog/should-we-apply-for-this-grant-go-no-go | GrantCue&amp;R&amp;8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Go/No-Go Scorecard</dc:title>
  <dcterms:created xmlns:dcterms="http://purl.org/dc/terms/" xmlns:xsi="http://www.w3.org/2001/XMLSchema-instance" xsi:type="dcterms:W3CDTF">2026-09-22T12:00:00Z</dcterms:created>
  <dcterms:modified xmlns:dcterms="http://purl.org/dc/terms/" xmlns:xsi="http://www.w3.org/2001/XMLSchema-instance" xsi:type="dcterms:W3CDTF">2026-09-22T19:46:10Z</dcterms:modified>
  <cp:lastModifiedBy>GrantCue</cp:lastModifiedBy>
</cp:coreProperties>
</file>