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Assumptions" sheetId="2" state="visible" r:id="rId2"/>
    <sheet xmlns:r="http://schemas.openxmlformats.org/officeDocument/2006/relationships" name="Budget Master" sheetId="3" state="visible" r:id="rId3"/>
    <sheet xmlns:r="http://schemas.openxmlformats.org/officeDocument/2006/relationships" name="SF-424A Section B" sheetId="4" state="visible" r:id="rId4"/>
    <sheet xmlns:r="http://schemas.openxmlformats.org/officeDocument/2006/relationships" name="Foundation Summary" sheetId="5" state="visible" r:id="rId5"/>
    <sheet xmlns:r="http://schemas.openxmlformats.org/officeDocument/2006/relationships" name="Post-Award Tracking" sheetId="6" state="visible" r:id="rId6"/>
    <sheet xmlns:r="http://schemas.openxmlformats.org/officeDocument/2006/relationships" name="Reviewer Checklist" sheetId="7" state="visible" r:id="rId7"/>
  </sheets>
  <definedNames>
    <definedName name="_xlnm.Print_Titles" localSheetId="2">'Budget Master'!$7:$7</definedName>
  </definedNames>
  <calcPr calcId="124519" fullCalcOnLoad="1"/>
</workbook>
</file>

<file path=xl/styles.xml><?xml version="1.0" encoding="utf-8"?>
<styleSheet xmlns="http://schemas.openxmlformats.org/spreadsheetml/2006/main">
  <numFmts count="2">
    <numFmt numFmtId="164" formatCode="0.0%"/>
    <numFmt numFmtId="165" formatCode="&quot;$&quot;#,##0.00"/>
  </numFmts>
  <fonts count="19">
    <font>
      <name val="Calibri"/>
      <family val="2"/>
      <color theme="1"/>
      <sz val="11"/>
      <scheme val="minor"/>
    </font>
    <font>
      <name val="Calibri"/>
      <b val="1"/>
      <color rgb="001F3A5F"/>
      <sz val="16"/>
    </font>
    <font>
      <name val="Calibri"/>
      <i val="1"/>
      <color rgb="0055637A"/>
      <sz val="10"/>
    </font>
    <font>
      <name val="Calibri"/>
      <b val="1"/>
      <color rgb="001F3A5F"/>
      <sz val="12"/>
    </font>
    <font>
      <name val="Calibri"/>
      <sz val="10.5"/>
    </font>
    <font>
      <name val="Calibri"/>
      <i val="1"/>
      <color rgb="007A8699"/>
      <sz val="9"/>
    </font>
    <font>
      <name val="Calibri"/>
      <b val="1"/>
      <color rgb="00FFFFFF"/>
      <sz val="10"/>
    </font>
    <font>
      <name val="Calibri"/>
      <b val="1"/>
      <sz val="10.5"/>
    </font>
    <font>
      <name val="Calibri"/>
      <sz val="9.5"/>
    </font>
    <font>
      <name val="Calibri"/>
      <color rgb="0055637A"/>
      <sz val="9"/>
    </font>
    <font>
      <name val="Calibri"/>
      <b val="1"/>
      <color rgb="001F3A5F"/>
      <sz val="10.5"/>
    </font>
    <font>
      <name val="Calibri"/>
      <b val="1"/>
      <color rgb="001F3A5F"/>
      <sz val="11"/>
    </font>
    <font>
      <name val="Calibri"/>
      <i val="1"/>
      <color rgb="0055637A"/>
      <sz val="9"/>
    </font>
    <font>
      <name val="Calibri"/>
      <b val="1"/>
      <color rgb="00FFFFFF"/>
      <sz val="11"/>
    </font>
    <font>
      <name val="Calibri"/>
      <i val="1"/>
      <color rgb="00FFFFFF"/>
      <sz val="9"/>
    </font>
    <font>
      <name val="Calibri"/>
      <b val="1"/>
      <color rgb="000F7B6C"/>
      <sz val="10.5"/>
    </font>
    <font>
      <name val="Calibri"/>
      <b val="1"/>
      <color rgb="00B23A2E"/>
      <sz val="10.5"/>
    </font>
    <font>
      <name val="Calibri"/>
      <color rgb="001F3A5F"/>
      <sz val="11"/>
    </font>
    <font>
      <name val="Calibri"/>
      <i val="1"/>
      <sz val="10.5"/>
    </font>
  </fonts>
  <fills count="7">
    <fill>
      <patternFill/>
    </fill>
    <fill>
      <patternFill patternType="gray125"/>
    </fill>
    <fill>
      <patternFill patternType="solid">
        <fgColor rgb="001F3A5F"/>
      </patternFill>
    </fill>
    <fill>
      <patternFill patternType="solid">
        <fgColor rgb="00FFF8DC"/>
      </patternFill>
    </fill>
    <fill>
      <patternFill patternType="solid">
        <fgColor rgb="00DCE6F1"/>
      </patternFill>
    </fill>
    <fill>
      <patternFill patternType="solid">
        <fgColor rgb="00F3F6F9"/>
      </patternFill>
    </fill>
    <fill>
      <patternFill patternType="solid">
        <fgColor rgb="00EAF0F6"/>
      </patternFill>
    </fill>
  </fills>
  <borders count="7">
    <border>
      <left/>
      <right/>
      <top/>
      <bottom/>
      <diagonal/>
    </border>
    <border>
      <left style="thin">
        <color rgb="00B7C4D3"/>
      </left>
      <right style="thin">
        <color rgb="00B7C4D3"/>
      </right>
      <top style="thin">
        <color rgb="00B7C4D3"/>
      </top>
      <bottom style="thin">
        <color rgb="00B7C4D3"/>
      </bottom>
    </border>
    <border>
      <left/>
      <right/>
      <top style="thin">
        <color rgb="00B7C4D3"/>
      </top>
      <bottom/>
      <diagonal/>
    </border>
    <border>
      <left/>
      <right style="thin">
        <color rgb="00B7C4D3"/>
      </right>
      <top style="thin">
        <color rgb="00B7C4D3"/>
      </top>
      <bottom/>
      <diagonal/>
    </border>
    <border>
      <left/>
      <right/>
      <top style="thin">
        <color rgb="00B7C4D3"/>
      </top>
      <bottom style="thin">
        <color rgb="00B7C4D3"/>
      </bottom>
      <diagonal/>
    </border>
    <border>
      <left/>
      <right style="thin">
        <color rgb="00B7C4D3"/>
      </right>
      <top style="thin">
        <color rgb="00B7C4D3"/>
      </top>
      <bottom style="thin">
        <color rgb="00B7C4D3"/>
      </bottom>
      <diagonal/>
    </border>
    <border>
      <left style="thin">
        <color rgb="00B7C4D3"/>
      </left>
      <right style="thin">
        <color rgb="00B7C4D3"/>
      </right>
      <top style="medium">
        <color rgb="001F3A5F"/>
      </top>
      <bottom style="thin">
        <color rgb="00B7C4D3"/>
      </bottom>
    </border>
  </borders>
  <cellStyleXfs count="1">
    <xf numFmtId="0" fontId="0" fillId="0" borderId="0"/>
  </cellStyleXfs>
  <cellXfs count="58">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0" applyAlignment="1" pivotButton="0" quotePrefix="0" xfId="0">
      <alignment vertical="top" wrapText="1"/>
    </xf>
    <xf numFmtId="0" fontId="5" fillId="0" borderId="0" pivotButton="0" quotePrefix="0" xfId="0"/>
    <xf numFmtId="0" fontId="2" fillId="0" borderId="0" pivotButton="0" quotePrefix="0" xfId="0"/>
    <xf numFmtId="0" fontId="6" fillId="2" borderId="1" applyAlignment="1" pivotButton="0" quotePrefix="0" xfId="0">
      <alignment vertical="center"/>
    </xf>
    <xf numFmtId="0" fontId="7" fillId="0" borderId="1" pivotButton="0" quotePrefix="0" xfId="0"/>
    <xf numFmtId="164" fontId="0" fillId="3" borderId="1" applyAlignment="1" pivotButton="0" quotePrefix="0" xfId="0">
      <alignment horizontal="center"/>
    </xf>
    <xf numFmtId="0" fontId="8" fillId="0" borderId="1" applyAlignment="1" pivotButton="0" quotePrefix="0" xfId="0">
      <alignment vertical="top" wrapText="1"/>
    </xf>
    <xf numFmtId="0" fontId="0" fillId="3" borderId="1" applyAlignment="1" pivotButton="0" quotePrefix="0" xfId="0">
      <alignment horizontal="center"/>
    </xf>
    <xf numFmtId="165" fontId="0" fillId="3" borderId="1" applyAlignment="1" pivotButton="0" quotePrefix="0" xfId="0">
      <alignment horizontal="center"/>
    </xf>
    <xf numFmtId="3" fontId="0" fillId="3" borderId="1" applyAlignment="1" pivotButton="0" quotePrefix="0" xfId="0">
      <alignment horizontal="center"/>
    </xf>
    <xf numFmtId="0" fontId="4" fillId="0" borderId="0" pivotButton="0" quotePrefix="0" xfId="0"/>
    <xf numFmtId="0" fontId="9" fillId="0" borderId="0" applyAlignment="1" pivotButton="0" quotePrefix="0" xfId="0">
      <alignment vertical="top" wrapText="1"/>
    </xf>
    <xf numFmtId="0" fontId="10" fillId="0" borderId="0" pivotButton="0" quotePrefix="0" xfId="0"/>
    <xf numFmtId="0" fontId="0" fillId="3" borderId="1" pivotButton="0" quotePrefix="0" xfId="0"/>
    <xf numFmtId="0" fontId="0" fillId="0" borderId="4" pivotButton="0" quotePrefix="0" xfId="0"/>
    <xf numFmtId="0" fontId="0" fillId="0" borderId="5" pivotButton="0" quotePrefix="0" xfId="0"/>
    <xf numFmtId="0" fontId="9" fillId="0" borderId="0" pivotButton="0" quotePrefix="0" xfId="0"/>
    <xf numFmtId="0" fontId="6" fillId="2" borderId="1" applyAlignment="1" pivotButton="0" quotePrefix="0" xfId="0">
      <alignment horizontal="center" vertical="center" wrapText="1"/>
    </xf>
    <xf numFmtId="0" fontId="11" fillId="4" borderId="1" pivotButton="0" quotePrefix="0" xfId="0"/>
    <xf numFmtId="0" fontId="0" fillId="4" borderId="1" pivotButton="0" quotePrefix="0" xfId="0"/>
    <xf numFmtId="0" fontId="12" fillId="4" borderId="1" applyAlignment="1" pivotButton="0" quotePrefix="0" xfId="0">
      <alignment vertical="center" wrapText="1"/>
    </xf>
    <xf numFmtId="0" fontId="4" fillId="3" borderId="1" applyAlignment="1" pivotButton="0" quotePrefix="0" xfId="0">
      <alignment vertical="top" wrapText="1"/>
    </xf>
    <xf numFmtId="4" fontId="4" fillId="3" borderId="1" pivotButton="0" quotePrefix="0" xfId="0"/>
    <xf numFmtId="165" fontId="4" fillId="3" borderId="1" pivotButton="0" quotePrefix="0" xfId="0"/>
    <xf numFmtId="164" fontId="4" fillId="3" borderId="1" pivotButton="0" quotePrefix="0" xfId="0"/>
    <xf numFmtId="165" fontId="4" fillId="5" borderId="1" pivotButton="0" quotePrefix="0" xfId="0"/>
    <xf numFmtId="0" fontId="4" fillId="3" borderId="1" pivotButton="0" quotePrefix="0" xfId="0"/>
    <xf numFmtId="0" fontId="8" fillId="3" borderId="1" applyAlignment="1" pivotButton="0" quotePrefix="0" xfId="0">
      <alignment vertical="top" wrapText="1"/>
    </xf>
    <xf numFmtId="0" fontId="11" fillId="6" borderId="6" pivotButton="0" quotePrefix="0" xfId="0"/>
    <xf numFmtId="0" fontId="0" fillId="6" borderId="6" pivotButton="0" quotePrefix="0" xfId="0"/>
    <xf numFmtId="165" fontId="11" fillId="6" borderId="6" pivotButton="0" quotePrefix="0" xfId="0"/>
    <xf numFmtId="0" fontId="12" fillId="6" borderId="6" applyAlignment="1" pivotButton="0" quotePrefix="0" xfId="0">
      <alignment vertical="center" wrapText="1"/>
    </xf>
    <xf numFmtId="164" fontId="11" fillId="6" borderId="6" pivotButton="0" quotePrefix="0" xfId="0"/>
    <xf numFmtId="0" fontId="13" fillId="2" borderId="6" pivotButton="0" quotePrefix="0" xfId="0"/>
    <xf numFmtId="165" fontId="13" fillId="2" borderId="6" pivotButton="0" quotePrefix="0" xfId="0"/>
    <xf numFmtId="0" fontId="14" fillId="2" borderId="6" applyAlignment="1" pivotButton="0" quotePrefix="0" xfId="0">
      <alignment vertical="center" wrapText="1"/>
    </xf>
    <xf numFmtId="0" fontId="15" fillId="0" borderId="0" pivotButton="0" quotePrefix="0" xfId="0"/>
    <xf numFmtId="165" fontId="16" fillId="0" borderId="0" pivotButton="0" quotePrefix="0" xfId="0"/>
    <xf numFmtId="0" fontId="0" fillId="0" borderId="1" pivotButton="0" quotePrefix="0" xfId="0"/>
    <xf numFmtId="165" fontId="0" fillId="5" borderId="1" pivotButton="0" quotePrefix="0" xfId="0"/>
    <xf numFmtId="0" fontId="17" fillId="6" borderId="6" pivotButton="0" quotePrefix="0" xfId="0"/>
    <xf numFmtId="165" fontId="17" fillId="6" borderId="6" pivotButton="0" quotePrefix="0" xfId="0"/>
    <xf numFmtId="165" fontId="0" fillId="3" borderId="1" pivotButton="0" quotePrefix="0" xfId="0"/>
    <xf numFmtId="0" fontId="4" fillId="0" borderId="1" pivotButton="0" quotePrefix="0" xfId="0"/>
    <xf numFmtId="0" fontId="18" fillId="0" borderId="0" pivotButton="0" quotePrefix="0" xfId="0"/>
    <xf numFmtId="164" fontId="10" fillId="0" borderId="0" pivotButton="0" quotePrefix="0" xfId="0"/>
    <xf numFmtId="164" fontId="0" fillId="5" borderId="1" pivotButton="0" quotePrefix="0" xfId="0"/>
    <xf numFmtId="165" fontId="0" fillId="0" borderId="1" pivotButton="0" quotePrefix="0" xfId="0"/>
    <xf numFmtId="164" fontId="0" fillId="0" borderId="1" pivotButton="0" quotePrefix="0" xfId="0"/>
    <xf numFmtId="164" fontId="13" fillId="2" borderId="6" pivotButton="0" quotePrefix="0" xfId="0"/>
    <xf numFmtId="0" fontId="0" fillId="2" borderId="6" pivotButton="0" quotePrefix="0" xfId="0"/>
    <xf numFmtId="0" fontId="6" fillId="2" borderId="1" applyAlignment="1" pivotButton="0" quotePrefix="0" xfId="0">
      <alignment horizontal="center" vertical="center"/>
    </xf>
    <xf numFmtId="0" fontId="4" fillId="0" borderId="1" applyAlignment="1" pivotButton="0" quotePrefix="0" xfId="0">
      <alignment vertical="top" wrapText="1"/>
    </xf>
    <xf numFmtId="0" fontId="11" fillId="6" borderId="6"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F3A5F"/>
    <outlinePr summaryBelow="1" summaryRight="1"/>
    <pageSetUpPr/>
  </sheetPr>
  <dimension ref="A1:A48"/>
  <sheetViews>
    <sheetView workbookViewId="0">
      <selection activeCell="A1" sqref="A1"/>
    </sheetView>
  </sheetViews>
  <sheetFormatPr baseColWidth="8" defaultRowHeight="15"/>
  <cols>
    <col width="118" customWidth="1" min="1" max="1"/>
  </cols>
  <sheetData>
    <row r="1" ht="24" customHeight="1">
      <c r="A1" s="1" t="inlineStr">
        <is>
          <t>Grant Budget Template</t>
        </is>
      </c>
    </row>
    <row r="2">
      <c r="A2" s="2" t="inlineStr">
        <is>
          <t>A working master budget with live formulas for personnel, fringe, travel, equipment, supplies, contractual, other, and indirect costs. Free to use, copy, and adapt. Published by GrantCue.</t>
        </is>
      </c>
    </row>
    <row r="3"/>
    <row r="4">
      <c r="A4" s="3" t="inlineStr">
        <is>
          <t>What is in this workbook</t>
        </is>
      </c>
    </row>
    <row r="5">
      <c r="A5" s="4" t="inlineStr">
        <is>
          <t>- Budget Master - the working file. Every cost is a quantity times a rate, and every total is a formula. This is the only tab where you enter line items.</t>
        </is>
      </c>
    </row>
    <row r="6">
      <c r="A6" s="4" t="inlineStr">
        <is>
          <t>- Assumptions - your fringe rate, indirect rate, equipment threshold, and the subaward cap. The master tab reads these cells, so changing a rate here changes the whole budget.</t>
        </is>
      </c>
    </row>
    <row r="7">
      <c r="A7" s="4" t="inlineStr">
        <is>
          <t>- SF-424A Section B - the federal object class summary, built from the master subtotals. Transcribe these figures onto the funder's form.</t>
        </is>
      </c>
    </row>
    <row r="8">
      <c r="A8" s="4" t="inlineStr">
        <is>
          <t>- Foundation Summary - the same numbers collapsed into the shorter one-page format most private funders ask for.</t>
        </is>
      </c>
    </row>
    <row r="9">
      <c r="A9" s="4" t="inlineStr">
        <is>
          <t>- Post-Award Tracking - approved budget against actual spend, with variance and percent expended, for financial reporting once the award lands.</t>
        </is>
      </c>
    </row>
    <row r="10">
      <c r="A10" s="4" t="inlineStr">
        <is>
          <t>- Reviewer Checklist - the pass to run before you submit.</t>
        </is>
      </c>
    </row>
    <row r="11"/>
    <row r="12">
      <c r="A12" s="3" t="inlineStr">
        <is>
          <t>How to use it</t>
        </is>
      </c>
    </row>
    <row r="13">
      <c r="A13" s="4" t="inlineStr">
        <is>
          <t>1. Open the Assumptions tab and set your fringe rate, your indirect rate and base, and your organization's equipment capitalization threshold.</t>
        </is>
      </c>
    </row>
    <row r="14">
      <c r="A14" s="4" t="inlineStr">
        <is>
          <t>2. On Budget Master, overwrite the example line items with your own. Type only in the shaded input cells: description, basis, quantity, rate, percent allocated, MTDC treatment, and notes.</t>
        </is>
      </c>
    </row>
    <row r="15">
      <c r="A15" s="4" t="inlineStr">
        <is>
          <t>3. Never type into the Line Total, In Indirect Base, subtotal, or total rows. Those are formulas. If you overwrite one, the budget stops recalculating and the error is invisible.</t>
        </is>
      </c>
    </row>
    <row r="16">
      <c r="A16" s="4" t="inlineStr">
        <is>
          <t>4. Add rows inside a category block, never below the subtotal row, then widen the subtotal's SUM range to cover the new rows.</t>
        </is>
      </c>
    </row>
    <row r="17">
      <c r="A17" s="4" t="inlineStr">
        <is>
          <t>5. Read the summary tabs and transcribe the totals onto whatever form the funder requires.</t>
        </is>
      </c>
    </row>
    <row r="18"/>
    <row r="19">
      <c r="A19" s="3" t="inlineStr">
        <is>
          <t>The example figures</t>
        </is>
      </c>
    </row>
    <row r="20">
      <c r="A20" s="4" t="inlineStr">
        <is>
          <t>Every number is prefilled with a worked example: a one-year community health screening project at a small nonprofit that has no federally negotiated indirect rate and elects the de minimis rate. The organization is a composite written for this template. It is not a real entity, and none of the figures are drawn from a real award. Replace them with your own.</t>
        </is>
      </c>
    </row>
    <row r="21"/>
    <row r="22">
      <c r="A22" s="3" t="inlineStr">
        <is>
          <t>Column guide (Budget Master)</t>
        </is>
      </c>
    </row>
    <row r="23">
      <c r="A23" s="4" t="inlineStr">
        <is>
          <t>- Line item - the position, trip, item, or contract. Name the role, not the person, and use the same role names in the budget and the narrative.</t>
        </is>
      </c>
    </row>
    <row r="24">
      <c r="A24" s="4" t="inlineStr">
        <is>
          <t>- Basis - what the rate is priced on: month, trip, mile, kit, unit, contract, percent of personnel.</t>
        </is>
      </c>
    </row>
    <row r="25">
      <c r="A25" s="4" t="inlineStr">
        <is>
          <t>- Quantity and Rate - the two numbers a reviewer price-checks. Never collapse them into one lump figure.</t>
        </is>
      </c>
    </row>
    <row r="26">
      <c r="A26" s="4" t="inlineStr">
        <is>
          <t>- % Allocated - the share of that cost charged to this project. Blank counts as 100 percent.</t>
        </is>
      </c>
    </row>
    <row r="27">
      <c r="A27" s="4" t="inlineStr">
        <is>
          <t>- Line Total - formula: quantity times rate times percent allocated.</t>
        </is>
      </c>
    </row>
    <row r="28">
      <c r="A28" s="4" t="inlineStr">
        <is>
          <t>- Requested from Funder - starts equal to the line total. Overwrite it with a smaller number where another source pays part of the cost.</t>
        </is>
      </c>
    </row>
    <row r="29">
      <c r="A29" s="4" t="inlineStr">
        <is>
          <t>- Match / Other Sources - formula: line total minus the requested amount. This is what a cost share requirement needs to see.</t>
        </is>
      </c>
    </row>
    <row r="30">
      <c r="A30" s="4" t="inlineStr">
        <is>
          <t>- MTDC Treatment - Include, Exclude, or Subaward. It decides whether the line sits in the indirect cost base.</t>
        </is>
      </c>
    </row>
    <row r="31">
      <c r="A31" s="4" t="inlineStr">
        <is>
          <t>- In Indirect Base - formula. Include passes the full amount through, Exclude passes zero, Subaward passes the first $50,000 only.</t>
        </is>
      </c>
    </row>
    <row r="32">
      <c r="A32" s="4" t="inlineStr">
        <is>
          <t>- Notes / Basis of Estimate - why the rate is what it is. This column is where the budget narrative comes from, and it is the answer when a program officer asks six months later how you arrived at a per-unit cost.</t>
        </is>
      </c>
    </row>
    <row r="33"/>
    <row r="34">
      <c r="A34" s="3" t="inlineStr">
        <is>
          <t>How the formulas chain</t>
        </is>
      </c>
    </row>
    <row r="35">
      <c r="A35" s="4" t="inlineStr">
        <is>
          <t>Line total = quantity x rate x percent allocated. Category subtotal = the sum of its own block. Total direct charges = the sum of the category subtotals. Indirect base = the sum of the In Indirect Base column, category by category. Indirect charges = base x rate. Total project cost = direct plus indirect. Change one salary percentage and every downstream number moves with it.</t>
        </is>
      </c>
    </row>
    <row r="36"/>
    <row r="37">
      <c r="A37" s="3" t="inlineStr">
        <is>
          <t>Two rules that decide where a cost lands</t>
        </is>
      </c>
    </row>
    <row r="38">
      <c r="A38" s="4" t="inlineStr">
        <is>
          <t>Equipment. Under 2 CFR 200.1, equipment means tangible personal property with a useful life over one year and a per-unit acquisition cost at or above the lesser of your own capitalization level or $10,000. Anything below that is a supply. The threshold was $5,000 before the April 2024 revision of the Uniform Guidance (89 FR 30136, April 22, 2024), so older form instructions and internal policies may still quote that figure.</t>
        </is>
      </c>
    </row>
    <row r="39">
      <c r="A39" s="4" t="inlineStr">
        <is>
          <t>Indirect costs. Recipients without a current federally negotiated rate may elect a de minimis rate of up to 15 percent of modified total direct costs under 2 CFR 200.414(f), raised from 10 percent in the same April 2024 revision. Modified total direct cost, defined at 2 CFR 200.1, excludes equipment, capital expenditures, charges for patient care, rental costs, tuition remission, scholarships and fellowships, participant support costs, and the portion of each subaward above $50,000. Applying the rate to total direct costs without those exclusions overstates the request, and it is the kind of error a federal reviewer catches.</t>
        </is>
      </c>
    </row>
    <row r="40"/>
    <row r="41">
      <c r="A41" s="3" t="inlineStr">
        <is>
          <t>One template, every funder format</t>
        </is>
      </c>
    </row>
    <row r="42">
      <c r="A42" s="4" t="inlineStr">
        <is>
          <t>Build every number here, then transcribe. Typing figures straight into a portal loses the arithmetic behind them, and most portals will not show you two categories at once, so an error in one field is hard to see from any other. Keep one master line-item tab and one output tab per funder format, and every version stays in sync.</t>
        </is>
      </c>
    </row>
    <row r="43"/>
    <row r="44">
      <c r="A44" s="3" t="inlineStr">
        <is>
          <t>After the award</t>
        </is>
      </c>
    </row>
    <row r="45">
      <c r="A45" s="4" t="inlineStr">
        <is>
          <t>Keep the working file. Do not archive it with the proposal. The Post-Award Tracking tab compares the approved budget against actual spend by category, which is what a financial report asks for and what tells you early whether a category is drifting toward a budget revision request.</t>
        </is>
      </c>
    </row>
    <row r="46"/>
    <row r="47">
      <c r="A47" s="2" t="inlineStr">
        <is>
          <t>Free to use and share. No attribution required, though a link is always welcome.</t>
        </is>
      </c>
    </row>
    <row r="48">
      <c r="A48" s="5" t="inlineStr">
        <is>
          <t>GrantCue - grantcue.com/blog/grant-budget-template-spreadsheet</t>
        </is>
      </c>
    </row>
  </sheetData>
  <pageMargins left="0.75" right="0.75" top="1" bottom="1" header="0.5" footer="0.5"/>
</worksheet>
</file>

<file path=xl/worksheets/sheet2.xml><?xml version="1.0" encoding="utf-8"?>
<worksheet xmlns="http://schemas.openxmlformats.org/spreadsheetml/2006/main">
  <sheetPr>
    <tabColor rgb="002E5E8C"/>
    <outlinePr summaryBelow="1" summaryRight="1"/>
    <pageSetUpPr/>
  </sheetPr>
  <dimension ref="A1:C25"/>
  <sheetViews>
    <sheetView workbookViewId="0">
      <selection activeCell="A1" sqref="A1"/>
    </sheetView>
  </sheetViews>
  <sheetFormatPr baseColWidth="8" defaultRowHeight="15"/>
  <cols>
    <col width="46" customWidth="1" min="1" max="1"/>
    <col width="22" customWidth="1" min="2" max="2"/>
    <col width="86" customWidth="1" min="3" max="3"/>
  </cols>
  <sheetData>
    <row r="1">
      <c r="A1" s="1" t="inlineStr">
        <is>
          <t>Assumptions and Rates</t>
        </is>
      </c>
    </row>
    <row r="2">
      <c r="A2" s="6" t="inlineStr">
        <is>
          <t>Budget Master reads the fringe rate, the indirect rate and the subaward cap from this tab. The remaining rows are reference values you apply by hand.</t>
        </is>
      </c>
    </row>
    <row r="3"/>
    <row r="4" ht="20" customHeight="1">
      <c r="A4" s="7" t="inlineStr">
        <is>
          <t>Assumption</t>
        </is>
      </c>
      <c r="B4" s="7" t="inlineStr">
        <is>
          <t>Value</t>
        </is>
      </c>
      <c r="C4" s="7" t="inlineStr">
        <is>
          <t>Source / note</t>
        </is>
      </c>
    </row>
    <row r="5">
      <c r="A5" s="8" t="inlineStr">
        <is>
          <t>Fringe benefit rate</t>
        </is>
      </c>
      <c r="B5" s="9" t="n">
        <v>0.24</v>
      </c>
      <c r="C5" s="10" t="inlineStr">
        <is>
          <t>Your organization's own rate for employer-paid benefits. Apply it to the personnel subtotal only, never to the whole budget. If the rate differs by employee class, split personnel into blocks and apply each rate to its own subtotal.</t>
        </is>
      </c>
    </row>
    <row r="6">
      <c r="A6" s="8" t="inlineStr">
        <is>
          <t>Indirect cost rate</t>
        </is>
      </c>
      <c r="B6" s="9" t="n">
        <v>0.15</v>
      </c>
      <c r="C6" s="10" t="inlineStr">
        <is>
          <t>A federally negotiated rate if you have one. Recipients without a current negotiated rate may elect a de minimis rate of up to 15 percent of modified total direct costs under 2 CFR 200.414(f), raised from 10 percent by the April 2024 revision of the Uniform Guidance (89 FR 30136).</t>
        </is>
      </c>
    </row>
    <row r="7">
      <c r="A7" s="8" t="inlineStr">
        <is>
          <t>Indirect cost base</t>
        </is>
      </c>
      <c r="B7" s="11" t="inlineStr">
        <is>
          <t>Modified total direct cost (MTDC)</t>
        </is>
      </c>
      <c r="C7" s="10" t="inlineStr">
        <is>
          <t>The de minimis rate applies to MTDC, not to total direct costs. Set each line's MTDC treatment on the Budget Master tab so the base is built by formula rather than by hand.</t>
        </is>
      </c>
    </row>
    <row r="8">
      <c r="A8" s="8" t="inlineStr">
        <is>
          <t>Equipment capitalization threshold</t>
        </is>
      </c>
      <c r="B8" s="12" t="n">
        <v>10000</v>
      </c>
      <c r="C8" s="10" t="inlineStr">
        <is>
          <t>2 CFR 200.1: equipment is tangible personal property with a useful life over one year and a per-unit acquisition cost at or above the lesser of your own capitalization level or $10,000. Below that it is a supply. The figure was $5,000 before April 2024.</t>
        </is>
      </c>
    </row>
    <row r="9">
      <c r="A9" s="8" t="inlineStr">
        <is>
          <t>Subaward amount included in MTDC</t>
        </is>
      </c>
      <c r="B9" s="12" t="n">
        <v>50000</v>
      </c>
      <c r="C9" s="10" t="inlineStr">
        <is>
          <t>Only the first $50,000 of each subaward stays in the modified total direct cost base. Set a subaward line's MTDC treatment to Subaward and the formula caps it automatically.</t>
        </is>
      </c>
    </row>
    <row r="10">
      <c r="A10" s="8" t="inlineStr">
        <is>
          <t>Budget period start</t>
        </is>
      </c>
      <c r="B10" s="11" t="inlineStr">
        <is>
          <t>January 1, 2027</t>
        </is>
      </c>
      <c r="C10" s="10" t="inlineStr">
        <is>
          <t>Example period. Replace with your project period of performance.</t>
        </is>
      </c>
    </row>
    <row r="11">
      <c r="A11" s="8" t="inlineStr">
        <is>
          <t>Budget period end</t>
        </is>
      </c>
      <c r="B11" s="11" t="inlineStr">
        <is>
          <t>December 31, 2027</t>
        </is>
      </c>
      <c r="C11" s="10" t="inlineStr">
        <is>
          <t>Example period.</t>
        </is>
      </c>
    </row>
    <row r="12">
      <c r="A12" s="8" t="inlineStr">
        <is>
          <t>Months in budget period</t>
        </is>
      </c>
      <c r="B12" s="13" t="n">
        <v>12</v>
      </c>
      <c r="C12" s="10" t="inlineStr">
        <is>
          <t>Used when converting an annual salary to a monthly rate: annual salary divided by 12, times months of effort, times percent effort.</t>
        </is>
      </c>
    </row>
    <row r="13">
      <c r="A13" s="8" t="inlineStr">
        <is>
          <t>Prepared by</t>
        </is>
      </c>
      <c r="B13" s="11" t="inlineStr">
        <is>
          <t>Finance and Development (example)</t>
        </is>
      </c>
      <c r="C13" s="10" t="inlineStr">
        <is>
          <t>Replace with the person or team accountable for the figures.</t>
        </is>
      </c>
    </row>
    <row r="14"/>
    <row r="15">
      <c r="A15" s="3" t="inlineStr">
        <is>
          <t>Excluded from the modified total direct cost base</t>
        </is>
      </c>
    </row>
    <row r="16">
      <c r="A16" s="14" t="inlineStr">
        <is>
          <t>- Equipment and capital expenditures</t>
        </is>
      </c>
    </row>
    <row r="17">
      <c r="A17" s="14" t="inlineStr">
        <is>
          <t>- Charges for patient care</t>
        </is>
      </c>
    </row>
    <row r="18">
      <c r="A18" s="14" t="inlineStr">
        <is>
          <t>- Rental costs</t>
        </is>
      </c>
    </row>
    <row r="19">
      <c r="A19" s="14" t="inlineStr">
        <is>
          <t>- Tuition remission</t>
        </is>
      </c>
    </row>
    <row r="20">
      <c r="A20" s="14" t="inlineStr">
        <is>
          <t>- Scholarships and fellowships</t>
        </is>
      </c>
    </row>
    <row r="21">
      <c r="A21" s="14" t="inlineStr">
        <is>
          <t>- Participant support costs, including stipends and travel paid to or on behalf of participants</t>
        </is>
      </c>
    </row>
    <row r="22">
      <c r="A22" s="14" t="inlineStr">
        <is>
          <t>- The portion of each subaward above $50,000</t>
        </is>
      </c>
    </row>
    <row r="23">
      <c r="A23" s="15" t="inlineStr">
        <is>
          <t>Definitions at 2 CFR 200.1. Stipends and allowances paid to your own employees are not participant support costs and stay in the base.</t>
        </is>
      </c>
    </row>
    <row r="24"/>
    <row r="25">
      <c r="A25" s="5" t="inlineStr">
        <is>
          <t>GrantCue - grantcue.com/blog/grant-budget-template-spreadsheet</t>
        </is>
      </c>
    </row>
  </sheetData>
  <pageMargins left="0.75" right="0.75" top="1" bottom="1" header="0.5" footer="0.5"/>
</worksheet>
</file>

<file path=xl/worksheets/sheet3.xml><?xml version="1.0" encoding="utf-8"?>
<worksheet xmlns="http://schemas.openxmlformats.org/spreadsheetml/2006/main">
  <sheetPr>
    <tabColor rgb="000F7B6C"/>
    <outlinePr summaryBelow="1" summaryRight="1"/>
    <pageSetUpPr fitToPage="1"/>
  </sheetPr>
  <dimension ref="A1:K62"/>
  <sheetViews>
    <sheetView workbookViewId="0">
      <pane ySplit="7" topLeftCell="A8" activePane="bottomLeft" state="frozen"/>
      <selection pane="bottomLeft" activeCell="A1" sqref="A1"/>
    </sheetView>
  </sheetViews>
  <sheetFormatPr baseColWidth="8" defaultRowHeight="15"/>
  <cols>
    <col width="46" customWidth="1" min="1" max="1"/>
    <col width="24" customWidth="1" min="2" max="2"/>
    <col width="11" customWidth="1" min="3" max="3"/>
    <col width="14" customWidth="1" min="4" max="4"/>
    <col width="12" customWidth="1" min="5" max="5"/>
    <col width="15" customWidth="1" min="6" max="6"/>
    <col width="17" customWidth="1" min="7" max="7"/>
    <col width="17" customWidth="1" min="8" max="8"/>
    <col width="15" customWidth="1" min="9" max="9"/>
    <col width="16" customWidth="1" min="10" max="10"/>
    <col width="64" customWidth="1" min="11" max="11"/>
  </cols>
  <sheetData>
    <row r="1" ht="24" customHeight="1">
      <c r="A1" s="1" t="inlineStr">
        <is>
          <t>Grant Budget Template - Master Line-Item Worksheet</t>
        </is>
      </c>
    </row>
    <row r="2" ht="26" customHeight="1">
      <c r="A2" s="2" t="inlineStr">
        <is>
          <t>Prefilled with a worked example: a one-year community health screening project at a small nonprofit. The organization is a composite written for this template, not a real entity. Overwrite the shaded cells with your own figures.</t>
        </is>
      </c>
    </row>
    <row r="3">
      <c r="A3" s="16" t="inlineStr">
        <is>
          <t>Organization:</t>
        </is>
      </c>
      <c r="B3" s="17" t="inlineStr">
        <is>
          <t>Example Community Health Alliance (composite example)</t>
        </is>
      </c>
      <c r="C3" s="18" t="n"/>
      <c r="D3" s="19" t="n"/>
      <c r="E3" s="16" t="inlineStr">
        <is>
          <t>Budget period:</t>
        </is>
      </c>
      <c r="F3" s="17" t="inlineStr">
        <is>
          <t>January 1, 2027 - December 31, 2027</t>
        </is>
      </c>
      <c r="G3" s="18" t="n"/>
      <c r="H3" s="19" t="n"/>
      <c r="I3" s="16" t="inlineStr">
        <is>
          <t>Prepared by:</t>
        </is>
      </c>
      <c r="J3" s="17" t="inlineStr">
        <is>
          <t>Finance and Development</t>
        </is>
      </c>
      <c r="K3" s="19" t="n"/>
    </row>
    <row r="4">
      <c r="A4" s="16" t="inlineStr">
        <is>
          <t>Project:</t>
        </is>
      </c>
      <c r="B4" s="17" t="inlineStr">
        <is>
          <t>Community Health Screening Project</t>
        </is>
      </c>
      <c r="C4" s="18" t="n"/>
      <c r="D4" s="19" t="n"/>
      <c r="E4" s="16" t="inlineStr">
        <is>
          <t>Funder / opportunity:</t>
        </is>
      </c>
      <c r="F4" s="17" t="inlineStr">
        <is>
          <t>Enter the funder name and opportunity number</t>
        </is>
      </c>
      <c r="G4" s="18" t="n"/>
      <c r="H4" s="19" t="n"/>
      <c r="I4" s="16" t="inlineStr">
        <is>
          <t>Version / date:</t>
        </is>
      </c>
      <c r="J4" s="17" t="inlineStr">
        <is>
          <t>Draft 1 - September 2026</t>
        </is>
      </c>
      <c r="K4" s="19" t="n"/>
    </row>
    <row r="5"/>
    <row r="6">
      <c r="A6" s="20" t="inlineStr">
        <is>
          <t>Shaded cells are inputs. Unshaded money cells are formulas - do not type over them.</t>
        </is>
      </c>
    </row>
    <row r="7" ht="32" customHeight="1">
      <c r="A7" s="21" t="inlineStr">
        <is>
          <t>Line item / cost</t>
        </is>
      </c>
      <c r="B7" s="21" t="inlineStr">
        <is>
          <t>Basis</t>
        </is>
      </c>
      <c r="C7" s="21" t="inlineStr">
        <is>
          <t>Quantity</t>
        </is>
      </c>
      <c r="D7" s="21" t="inlineStr">
        <is>
          <t>Rate</t>
        </is>
      </c>
      <c r="E7" s="21" t="inlineStr">
        <is>
          <t>% Allocated</t>
        </is>
      </c>
      <c r="F7" s="21" t="inlineStr">
        <is>
          <t>Line Total</t>
        </is>
      </c>
      <c r="G7" s="21" t="inlineStr">
        <is>
          <t>Requested from Funder</t>
        </is>
      </c>
      <c r="H7" s="21" t="inlineStr">
        <is>
          <t>Match / Other Sources</t>
        </is>
      </c>
      <c r="I7" s="21" t="inlineStr">
        <is>
          <t>MTDC Treatment</t>
        </is>
      </c>
      <c r="J7" s="21" t="inlineStr">
        <is>
          <t>In Indirect Base</t>
        </is>
      </c>
      <c r="K7" s="21" t="inlineStr">
        <is>
          <t>Notes / basis of estimate</t>
        </is>
      </c>
    </row>
    <row r="8">
      <c r="A8" s="22" t="inlineStr">
        <is>
          <t>A.  PERSONNEL  (SF-424A line 6a)</t>
        </is>
      </c>
      <c r="B8" s="23" t="n"/>
      <c r="C8" s="23" t="n"/>
      <c r="D8" s="23" t="n"/>
      <c r="E8" s="23" t="n"/>
      <c r="F8" s="23" t="n"/>
      <c r="G8" s="23" t="n"/>
      <c r="H8" s="23" t="n"/>
      <c r="I8" s="23" t="n"/>
      <c r="J8" s="23" t="n"/>
      <c r="K8" s="24" t="inlineStr">
        <is>
          <t>Salaries and wages of your own employees. Consultants belong under Contractual.</t>
        </is>
      </c>
    </row>
    <row r="9">
      <c r="A9" s="25" t="inlineStr">
        <is>
          <t>Program Manager</t>
        </is>
      </c>
      <c r="B9" s="25" t="inlineStr">
        <is>
          <t>Month (annual salary / 12)</t>
        </is>
      </c>
      <c r="C9" s="26" t="n">
        <v>12</v>
      </c>
      <c r="D9" s="27">
        <f>68000/12</f>
        <v/>
      </c>
      <c r="E9" s="28" t="n">
        <v>0.4</v>
      </c>
      <c r="F9" s="29">
        <f>IF(OR($C9="",$D9=""),"",$C9*$D9*IF($E9="",1,$E9))</f>
        <v/>
      </c>
      <c r="G9" s="27">
        <f>IF($F9="","",$F9)</f>
        <v/>
      </c>
      <c r="H9" s="29">
        <f>IF($F9="","",$F9-N($G9))</f>
        <v/>
      </c>
      <c r="I9" s="30" t="inlineStr">
        <is>
          <t>Include</t>
        </is>
      </c>
      <c r="J9" s="29">
        <f>IF($F9="","",IF($I9="Subaward",MIN($F9,'Assumptions'!$B$9),IF($I9="Include",$F9,0)))</f>
        <v/>
      </c>
      <c r="K9" s="31" t="inlineStr">
        <is>
          <t>Annual salary $68,000, 40 percent effort for 12 months. Name the role, not the person, and use the same title in the narrative.</t>
        </is>
      </c>
    </row>
    <row r="10">
      <c r="A10" s="25" t="inlineStr">
        <is>
          <t>Outreach Worker</t>
        </is>
      </c>
      <c r="B10" s="25" t="inlineStr">
        <is>
          <t>Month (annual salary / 12)</t>
        </is>
      </c>
      <c r="C10" s="26" t="n">
        <v>12</v>
      </c>
      <c r="D10" s="27">
        <f>42000/12</f>
        <v/>
      </c>
      <c r="E10" s="28" t="n">
        <v>1</v>
      </c>
      <c r="F10" s="29">
        <f>IF(OR($C10="",$D10=""),"",$C10*$D10*IF($E10="",1,$E10))</f>
        <v/>
      </c>
      <c r="G10" s="27">
        <f>IF($F10="","",$F10)</f>
        <v/>
      </c>
      <c r="H10" s="29">
        <f>IF($F10="","",$F10-N($G10))</f>
        <v/>
      </c>
      <c r="I10" s="30" t="inlineStr">
        <is>
          <t>Include</t>
        </is>
      </c>
      <c r="J10" s="29">
        <f>IF($F10="","",IF($I10="Subaward",MIN($F10,'Assumptions'!$B$9),IF($I10="Include",$F10,0)))</f>
        <v/>
      </c>
      <c r="K10" s="31" t="inlineStr">
        <is>
          <t>Annual salary $42,000, full time on the project for 12 months.</t>
        </is>
      </c>
    </row>
    <row r="11">
      <c r="A11" s="25" t="inlineStr"/>
      <c r="B11" s="25" t="inlineStr"/>
      <c r="C11" s="26" t="n"/>
      <c r="D11" s="27" t="n"/>
      <c r="E11" s="28" t="n"/>
      <c r="F11" s="29">
        <f>IF(OR($C11="",$D11=""),"",$C11*$D11*IF($E11="",1,$E11))</f>
        <v/>
      </c>
      <c r="G11" s="27">
        <f>IF($F11="","",$F11)</f>
        <v/>
      </c>
      <c r="H11" s="29">
        <f>IF($F11="","",$F11-N($G11))</f>
        <v/>
      </c>
      <c r="I11" s="30" t="inlineStr">
        <is>
          <t>Include</t>
        </is>
      </c>
      <c r="J11" s="29">
        <f>IF($F11="","",IF($I11="Subaward",MIN($F11,'Assumptions'!$B$9),IF($I11="Include",$F11,0)))</f>
        <v/>
      </c>
      <c r="K11" s="31" t="inlineStr">
        <is>
          <t>Positions you have not filled yet go on a line too, with the title you intend to hire and the salary you intend to pay.</t>
        </is>
      </c>
    </row>
    <row r="12">
      <c r="A12" s="25" t="inlineStr"/>
      <c r="B12" s="25" t="inlineStr"/>
      <c r="C12" s="26" t="n"/>
      <c r="D12" s="27" t="n"/>
      <c r="E12" s="28" t="n"/>
      <c r="F12" s="29">
        <f>IF(OR($C12="",$D12=""),"",$C12*$D12*IF($E12="",1,$E12))</f>
        <v/>
      </c>
      <c r="G12" s="27">
        <f>IF($F12="","",$F12)</f>
        <v/>
      </c>
      <c r="H12" s="29">
        <f>IF($F12="","",$F12-N($G12))</f>
        <v/>
      </c>
      <c r="I12" s="30" t="inlineStr">
        <is>
          <t>Include</t>
        </is>
      </c>
      <c r="J12" s="29">
        <f>IF($F12="","",IF($I12="Subaward",MIN($F12,'Assumptions'!$B$9),IF($I12="Include",$F12,0)))</f>
        <v/>
      </c>
      <c r="K12" s="31" t="inlineStr"/>
    </row>
    <row r="13">
      <c r="A13" s="25" t="inlineStr"/>
      <c r="B13" s="25" t="inlineStr"/>
      <c r="C13" s="26" t="n"/>
      <c r="D13" s="27" t="n"/>
      <c r="E13" s="28" t="n"/>
      <c r="F13" s="29">
        <f>IF(OR($C13="",$D13=""),"",$C13*$D13*IF($E13="",1,$E13))</f>
        <v/>
      </c>
      <c r="G13" s="27">
        <f>IF($F13="","",$F13)</f>
        <v/>
      </c>
      <c r="H13" s="29">
        <f>IF($F13="","",$F13-N($G13))</f>
        <v/>
      </c>
      <c r="I13" s="30" t="inlineStr">
        <is>
          <t>Include</t>
        </is>
      </c>
      <c r="J13" s="29">
        <f>IF($F13="","",IF($I13="Subaward",MIN($F13,'Assumptions'!$B$9),IF($I13="Include",$F13,0)))</f>
        <v/>
      </c>
      <c r="K13" s="31" t="inlineStr"/>
    </row>
    <row r="14">
      <c r="A14" s="32" t="inlineStr">
        <is>
          <t>Subtotal - Personnel</t>
        </is>
      </c>
      <c r="B14" s="33" t="n"/>
      <c r="C14" s="33" t="n"/>
      <c r="D14" s="33" t="n"/>
      <c r="E14" s="33" t="n"/>
      <c r="F14" s="34">
        <f>SUM(F9:F13)</f>
        <v/>
      </c>
      <c r="G14" s="34">
        <f>SUM(G9:G13)</f>
        <v/>
      </c>
      <c r="H14" s="34">
        <f>SUM(H9:H13)</f>
        <v/>
      </c>
      <c r="I14" s="33" t="n"/>
      <c r="J14" s="34">
        <f>SUM(J9:J13)</f>
        <v/>
      </c>
      <c r="K14" s="33" t="n"/>
    </row>
    <row r="15"/>
    <row r="16">
      <c r="A16" s="22" t="inlineStr">
        <is>
          <t>B.  FRINGE BENEFITS  (SF-424A line 6b)</t>
        </is>
      </c>
      <c r="B16" s="23" t="n"/>
      <c r="C16" s="23" t="n"/>
      <c r="D16" s="23" t="n"/>
      <c r="E16" s="23" t="n"/>
      <c r="F16" s="23" t="n"/>
      <c r="G16" s="23" t="n"/>
      <c r="H16" s="23" t="n"/>
      <c r="I16" s="23" t="n"/>
      <c r="J16" s="23" t="n"/>
      <c r="K16" s="24" t="inlineStr">
        <is>
          <t>Employer-paid benefits on the salaries above. Apply the rate to the personnel subtotal, not to the whole budget.</t>
        </is>
      </c>
    </row>
    <row r="17">
      <c r="A17" s="25" t="inlineStr">
        <is>
          <t>Fringe benefits on project personnel</t>
        </is>
      </c>
      <c r="B17" s="25" t="inlineStr">
        <is>
          <t>Percent of personnel subtotal</t>
        </is>
      </c>
      <c r="C17" s="26">
        <f>$F$14</f>
        <v/>
      </c>
      <c r="D17" s="27">
        <f>'Assumptions'!$B$5</f>
        <v/>
      </c>
      <c r="E17" s="28" t="n">
        <v>1</v>
      </c>
      <c r="F17" s="29">
        <f>IF(OR($C17="",$D17=""),"",$C17*$D17*IF($E17="",1,$E17))</f>
        <v/>
      </c>
      <c r="G17" s="27">
        <f>IF($F17="","",$F17)</f>
        <v/>
      </c>
      <c r="H17" s="29">
        <f>IF($F17="","",$F17-N($G17))</f>
        <v/>
      </c>
      <c r="I17" s="30" t="inlineStr">
        <is>
          <t>Include</t>
        </is>
      </c>
      <c r="J17" s="29">
        <f>IF($F17="","",IF($I17="Subaward",MIN($F17,'Assumptions'!$B$9),IF($I17="Include",$F17,0)))</f>
        <v/>
      </c>
      <c r="K17" s="31" t="inlineStr">
        <is>
          <t>Rate is set on the Assumptions tab. If your rate differs by employee class, split personnel into full-time and part-time blocks above and add a second fringe line for each.</t>
        </is>
      </c>
    </row>
    <row r="18">
      <c r="A18" s="25" t="inlineStr"/>
      <c r="B18" s="25" t="inlineStr">
        <is>
          <t>Percent of personnel subtotal</t>
        </is>
      </c>
      <c r="C18" s="26" t="n"/>
      <c r="D18" s="27" t="n"/>
      <c r="E18" s="28" t="n"/>
      <c r="F18" s="29">
        <f>IF(OR($C18="",$D18=""),"",$C18*$D18*IF($E18="",1,$E18))</f>
        <v/>
      </c>
      <c r="G18" s="27">
        <f>IF($F18="","",$F18)</f>
        <v/>
      </c>
      <c r="H18" s="29">
        <f>IF($F18="","",$F18-N($G18))</f>
        <v/>
      </c>
      <c r="I18" s="30" t="inlineStr">
        <is>
          <t>Include</t>
        </is>
      </c>
      <c r="J18" s="29">
        <f>IF($F18="","",IF($I18="Subaward",MIN($F18,'Assumptions'!$B$9),IF($I18="Include",$F18,0)))</f>
        <v/>
      </c>
      <c r="K18" s="31" t="inlineStr">
        <is>
          <t>Second employee class, if your fringe rate differs.</t>
        </is>
      </c>
    </row>
    <row r="19">
      <c r="A19" s="32" t="inlineStr">
        <is>
          <t>Subtotal - Fringe Benefits</t>
        </is>
      </c>
      <c r="B19" s="33" t="n"/>
      <c r="C19" s="33" t="n"/>
      <c r="D19" s="33" t="n"/>
      <c r="E19" s="33" t="n"/>
      <c r="F19" s="34">
        <f>SUM(F17:F18)</f>
        <v/>
      </c>
      <c r="G19" s="34">
        <f>SUM(G17:G18)</f>
        <v/>
      </c>
      <c r="H19" s="34">
        <f>SUM(H17:H18)</f>
        <v/>
      </c>
      <c r="I19" s="33" t="n"/>
      <c r="J19" s="34">
        <f>SUM(J17:J18)</f>
        <v/>
      </c>
      <c r="K19" s="33" t="n"/>
    </row>
    <row r="20"/>
    <row r="21">
      <c r="A21" s="22" t="inlineStr">
        <is>
          <t>C.  TRAVEL  (SF-424A line 6c)</t>
        </is>
      </c>
      <c r="B21" s="23" t="n"/>
      <c r="C21" s="23" t="n"/>
      <c r="D21" s="23" t="n"/>
      <c r="E21" s="23" t="n"/>
      <c r="F21" s="23" t="n"/>
      <c r="G21" s="23" t="n"/>
      <c r="H21" s="23" t="n"/>
      <c r="I21" s="23" t="n"/>
      <c r="J21" s="23" t="n"/>
      <c r="K21" s="24" t="inlineStr">
        <is>
          <t>Project travel by your own employees. Consultant travel goes under Contractual; participant travel is a participant support cost under Other.</t>
        </is>
      </c>
    </row>
    <row r="22">
      <c r="A22" s="25" t="inlineStr">
        <is>
          <t>Outreach site visits</t>
        </is>
      </c>
      <c r="B22" s="25" t="inlineStr">
        <is>
          <t>Trip</t>
        </is>
      </c>
      <c r="C22" s="26" t="n">
        <v>12</v>
      </c>
      <c r="D22" s="27" t="n">
        <v>185</v>
      </c>
      <c r="E22" s="28" t="n">
        <v>1</v>
      </c>
      <c r="F22" s="29">
        <f>IF(OR($C22="",$D22=""),"",$C22*$D22*IF($E22="",1,$E22))</f>
        <v/>
      </c>
      <c r="G22" s="27">
        <f>IF($F22="","",$F22)</f>
        <v/>
      </c>
      <c r="H22" s="29">
        <f>IF($F22="","",$F22-N($G22))</f>
        <v/>
      </c>
      <c r="I22" s="30" t="inlineStr">
        <is>
          <t>Include</t>
        </is>
      </c>
      <c r="J22" s="29">
        <f>IF($F22="","",IF($I22="Subaward",MIN($F22,'Assumptions'!$B$9),IF($I22="Include",$F22,0)))</f>
        <v/>
      </c>
      <c r="K22" s="31" t="inlineStr">
        <is>
          <t>12 trips at $185 per trip: mileage, parking, and per diem at the organization's published rate. Build each trip from airfare, lodging, ground transport, and per diem where the trip is overnight.</t>
        </is>
      </c>
    </row>
    <row r="23">
      <c r="A23" s="25" t="inlineStr"/>
      <c r="B23" s="25" t="inlineStr">
        <is>
          <t>Trip</t>
        </is>
      </c>
      <c r="C23" s="26" t="n"/>
      <c r="D23" s="27" t="n"/>
      <c r="E23" s="28" t="n"/>
      <c r="F23" s="29">
        <f>IF(OR($C23="",$D23=""),"",$C23*$D23*IF($E23="",1,$E23))</f>
        <v/>
      </c>
      <c r="G23" s="27">
        <f>IF($F23="","",$F23)</f>
        <v/>
      </c>
      <c r="H23" s="29">
        <f>IF($F23="","",$F23-N($G23))</f>
        <v/>
      </c>
      <c r="I23" s="30" t="inlineStr">
        <is>
          <t>Include</t>
        </is>
      </c>
      <c r="J23" s="29">
        <f>IF($F23="","",IF($I23="Subaward",MIN($F23,'Assumptions'!$B$9),IF($I23="Include",$F23,0)))</f>
        <v/>
      </c>
      <c r="K23" s="31" t="inlineStr"/>
    </row>
    <row r="24">
      <c r="A24" s="25" t="inlineStr"/>
      <c r="B24" s="25" t="inlineStr">
        <is>
          <t>Mile</t>
        </is>
      </c>
      <c r="C24" s="26" t="n"/>
      <c r="D24" s="27" t="n"/>
      <c r="E24" s="28" t="n"/>
      <c r="F24" s="29">
        <f>IF(OR($C24="",$D24=""),"",$C24*$D24*IF($E24="",1,$E24))</f>
        <v/>
      </c>
      <c r="G24" s="27">
        <f>IF($F24="","",$F24)</f>
        <v/>
      </c>
      <c r="H24" s="29">
        <f>IF($F24="","",$F24-N($G24))</f>
        <v/>
      </c>
      <c r="I24" s="30" t="inlineStr">
        <is>
          <t>Include</t>
        </is>
      </c>
      <c r="J24" s="29">
        <f>IF($F24="","",IF($I24="Subaward",MIN($F24,'Assumptions'!$B$9),IF($I24="Include",$F24,0)))</f>
        <v/>
      </c>
      <c r="K24" s="31" t="inlineStr">
        <is>
          <t>Local mileage: quantity is miles, rate is your reimbursement rate per mile.</t>
        </is>
      </c>
    </row>
    <row r="25">
      <c r="A25" s="32" t="inlineStr">
        <is>
          <t>Subtotal - Travel</t>
        </is>
      </c>
      <c r="B25" s="33" t="n"/>
      <c r="C25" s="33" t="n"/>
      <c r="D25" s="33" t="n"/>
      <c r="E25" s="33" t="n"/>
      <c r="F25" s="34">
        <f>SUM(F22:F24)</f>
        <v/>
      </c>
      <c r="G25" s="34">
        <f>SUM(G22:G24)</f>
        <v/>
      </c>
      <c r="H25" s="34">
        <f>SUM(H22:H24)</f>
        <v/>
      </c>
      <c r="I25" s="33" t="n"/>
      <c r="J25" s="34">
        <f>SUM(J22:J24)</f>
        <v/>
      </c>
      <c r="K25" s="33" t="n"/>
    </row>
    <row r="26"/>
    <row r="27">
      <c r="A27" s="22" t="inlineStr">
        <is>
          <t>D.  EQUIPMENT  (SF-424A line 6d)</t>
        </is>
      </c>
      <c r="B27" s="23" t="n"/>
      <c r="C27" s="23" t="n"/>
      <c r="D27" s="23" t="n"/>
      <c r="E27" s="23" t="n"/>
      <c r="F27" s="23" t="n"/>
      <c r="G27" s="23" t="n"/>
      <c r="H27" s="23" t="n"/>
      <c r="I27" s="23" t="n"/>
      <c r="J27" s="23" t="n"/>
      <c r="K27" s="24" t="inlineStr">
        <is>
          <t>Per-unit cost at or above your capitalization threshold. Equipment is excluded from the indirect base.</t>
        </is>
      </c>
    </row>
    <row r="28">
      <c r="A28" s="25" t="inlineStr">
        <is>
          <t>Portable health screening unit</t>
        </is>
      </c>
      <c r="B28" s="25" t="inlineStr">
        <is>
          <t>Unit</t>
        </is>
      </c>
      <c r="C28" s="26" t="n">
        <v>1</v>
      </c>
      <c r="D28" s="27" t="n">
        <v>12400</v>
      </c>
      <c r="E28" s="28" t="n">
        <v>1</v>
      </c>
      <c r="F28" s="29">
        <f>IF(OR($C28="",$D28=""),"",$C28*$D28*IF($E28="",1,$E28))</f>
        <v/>
      </c>
      <c r="G28" s="27">
        <f>IF($F28="","",$F28)</f>
        <v/>
      </c>
      <c r="H28" s="29">
        <f>IF($F28="","",$F28-N($G28))</f>
        <v/>
      </c>
      <c r="I28" s="30" t="inlineStr">
        <is>
          <t>Exclude</t>
        </is>
      </c>
      <c r="J28" s="29">
        <f>IF($F28="","",IF($I28="Subaward",MIN($F28,'Assumptions'!$B$9),IF($I28="Include",$F28,0)))</f>
        <v/>
      </c>
      <c r="K28" s="31" t="inlineStr">
        <is>
          <t>One unit at $12,400, above the $10,000 per-unit threshold at 2 CFR 200.1, so it is equipment rather than a supply and it comes out of the MTDC base. Quote attached to the file.</t>
        </is>
      </c>
    </row>
    <row r="29">
      <c r="A29" s="25" t="inlineStr"/>
      <c r="B29" s="25" t="inlineStr">
        <is>
          <t>Unit</t>
        </is>
      </c>
      <c r="C29" s="26" t="n"/>
      <c r="D29" s="27" t="n"/>
      <c r="E29" s="28" t="n"/>
      <c r="F29" s="29">
        <f>IF(OR($C29="",$D29=""),"",$C29*$D29*IF($E29="",1,$E29))</f>
        <v/>
      </c>
      <c r="G29" s="27">
        <f>IF($F29="","",$F29)</f>
        <v/>
      </c>
      <c r="H29" s="29">
        <f>IF($F29="","",$F29-N($G29))</f>
        <v/>
      </c>
      <c r="I29" s="30" t="inlineStr">
        <is>
          <t>Exclude</t>
        </is>
      </c>
      <c r="J29" s="29">
        <f>IF($F29="","",IF($I29="Subaward",MIN($F29,'Assumptions'!$B$9),IF($I29="Include",$F29,0)))</f>
        <v/>
      </c>
      <c r="K29" s="31" t="inlineStr"/>
    </row>
    <row r="30">
      <c r="A30" s="32" t="inlineStr">
        <is>
          <t>Subtotal - Equipment</t>
        </is>
      </c>
      <c r="B30" s="33" t="n"/>
      <c r="C30" s="33" t="n"/>
      <c r="D30" s="33" t="n"/>
      <c r="E30" s="33" t="n"/>
      <c r="F30" s="34">
        <f>SUM(F28:F29)</f>
        <v/>
      </c>
      <c r="G30" s="34">
        <f>SUM(G28:G29)</f>
        <v/>
      </c>
      <c r="H30" s="34">
        <f>SUM(H28:H29)</f>
        <v/>
      </c>
      <c r="I30" s="33" t="n"/>
      <c r="J30" s="34">
        <f>SUM(J28:J29)</f>
        <v/>
      </c>
      <c r="K30" s="33" t="n"/>
    </row>
    <row r="31"/>
    <row r="32">
      <c r="A32" s="22" t="inlineStr">
        <is>
          <t>E.  SUPPLIES  (SF-424A line 6e)</t>
        </is>
      </c>
      <c r="B32" s="23" t="n"/>
      <c r="C32" s="23" t="n"/>
      <c r="D32" s="23" t="n"/>
      <c r="E32" s="23" t="n"/>
      <c r="F32" s="23" t="n"/>
      <c r="G32" s="23" t="n"/>
      <c r="H32" s="23" t="n"/>
      <c r="I32" s="23" t="n"/>
      <c r="J32" s="23" t="n"/>
      <c r="K32" s="24" t="inlineStr">
        <is>
          <t>Tangible property below the equipment threshold. Itemize; a single unexplained lump tells a reviewer nothing.</t>
        </is>
      </c>
    </row>
    <row r="33">
      <c r="A33" s="25" t="inlineStr">
        <is>
          <t>Screening kits</t>
        </is>
      </c>
      <c r="B33" s="25" t="inlineStr">
        <is>
          <t>Kit</t>
        </is>
      </c>
      <c r="C33" s="26" t="n">
        <v>600</v>
      </c>
      <c r="D33" s="27" t="n">
        <v>18</v>
      </c>
      <c r="E33" s="28" t="n">
        <v>1</v>
      </c>
      <c r="F33" s="29">
        <f>IF(OR($C33="",$D33=""),"",$C33*$D33*IF($E33="",1,$E33))</f>
        <v/>
      </c>
      <c r="G33" s="27">
        <f>IF($F33="","",$F33)</f>
        <v/>
      </c>
      <c r="H33" s="29">
        <f>IF($F33="","",$F33-N($G33))</f>
        <v/>
      </c>
      <c r="I33" s="30" t="inlineStr">
        <is>
          <t>Include</t>
        </is>
      </c>
      <c r="J33" s="29">
        <f>IF($F33="","",IF($I33="Subaward",MIN($F33,'Assumptions'!$B$9),IF($I33="Include",$F33,0)))</f>
        <v/>
      </c>
      <c r="K33" s="31" t="inlineStr">
        <is>
          <t>600 kits at $18 each. The quantity also tells the reviewer how many people the project plans to serve, so keep it consistent with the narrative.</t>
        </is>
      </c>
    </row>
    <row r="34">
      <c r="A34" s="25" t="inlineStr"/>
      <c r="B34" s="25" t="inlineStr">
        <is>
          <t>Each</t>
        </is>
      </c>
      <c r="C34" s="26" t="n"/>
      <c r="D34" s="27" t="n"/>
      <c r="E34" s="28" t="n"/>
      <c r="F34" s="29">
        <f>IF(OR($C34="",$D34=""),"",$C34*$D34*IF($E34="",1,$E34))</f>
        <v/>
      </c>
      <c r="G34" s="27">
        <f>IF($F34="","",$F34)</f>
        <v/>
      </c>
      <c r="H34" s="29">
        <f>IF($F34="","",$F34-N($G34))</f>
        <v/>
      </c>
      <c r="I34" s="30" t="inlineStr">
        <is>
          <t>Include</t>
        </is>
      </c>
      <c r="J34" s="29">
        <f>IF($F34="","",IF($I34="Subaward",MIN($F34,'Assumptions'!$B$9),IF($I34="Include",$F34,0)))</f>
        <v/>
      </c>
      <c r="K34" s="31" t="inlineStr"/>
    </row>
    <row r="35">
      <c r="A35" s="25" t="inlineStr"/>
      <c r="B35" s="25" t="inlineStr">
        <is>
          <t>Each</t>
        </is>
      </c>
      <c r="C35" s="26" t="n"/>
      <c r="D35" s="27" t="n"/>
      <c r="E35" s="28" t="n"/>
      <c r="F35" s="29">
        <f>IF(OR($C35="",$D35=""),"",$C35*$D35*IF($E35="",1,$E35))</f>
        <v/>
      </c>
      <c r="G35" s="27">
        <f>IF($F35="","",$F35)</f>
        <v/>
      </c>
      <c r="H35" s="29">
        <f>IF($F35="","",$F35-N($G35))</f>
        <v/>
      </c>
      <c r="I35" s="30" t="inlineStr">
        <is>
          <t>Include</t>
        </is>
      </c>
      <c r="J35" s="29">
        <f>IF($F35="","",IF($I35="Subaward",MIN($F35,'Assumptions'!$B$9),IF($I35="Include",$F35,0)))</f>
        <v/>
      </c>
      <c r="K35" s="31" t="inlineStr"/>
    </row>
    <row r="36">
      <c r="A36" s="32" t="inlineStr">
        <is>
          <t>Subtotal - Supplies</t>
        </is>
      </c>
      <c r="B36" s="33" t="n"/>
      <c r="C36" s="33" t="n"/>
      <c r="D36" s="33" t="n"/>
      <c r="E36" s="33" t="n"/>
      <c r="F36" s="34">
        <f>SUM(F33:F35)</f>
        <v/>
      </c>
      <c r="G36" s="34">
        <f>SUM(G33:G35)</f>
        <v/>
      </c>
      <c r="H36" s="34">
        <f>SUM(H33:H35)</f>
        <v/>
      </c>
      <c r="I36" s="33" t="n"/>
      <c r="J36" s="34">
        <f>SUM(J33:J35)</f>
        <v/>
      </c>
      <c r="K36" s="33" t="n"/>
    </row>
    <row r="37"/>
    <row r="38">
      <c r="A38" s="22" t="inlineStr">
        <is>
          <t>F.  CONTRACTUAL  (SF-424A line 6f)</t>
        </is>
      </c>
      <c r="B38" s="23" t="n"/>
      <c r="C38" s="23" t="n"/>
      <c r="D38" s="23" t="n"/>
      <c r="E38" s="23" t="n"/>
      <c r="F38" s="23" t="n"/>
      <c r="G38" s="23" t="n"/>
      <c r="H38" s="23" t="n"/>
      <c r="I38" s="23" t="n"/>
      <c r="J38" s="23" t="n"/>
      <c r="K38" s="24" t="inlineStr">
        <is>
          <t>Contracts, consultants, and subawards. Every line needs a scope, a deliverable, and a basis for the price.</t>
        </is>
      </c>
    </row>
    <row r="39">
      <c r="A39" s="25" t="inlineStr">
        <is>
          <t>External evaluator - fixed-price agreement</t>
        </is>
      </c>
      <c r="B39" s="25" t="inlineStr">
        <is>
          <t>Contract</t>
        </is>
      </c>
      <c r="C39" s="26" t="n">
        <v>1</v>
      </c>
      <c r="D39" s="27" t="n">
        <v>9000</v>
      </c>
      <c r="E39" s="28" t="n">
        <v>1</v>
      </c>
      <c r="F39" s="29">
        <f>IF(OR($C39="",$D39=""),"",$C39*$D39*IF($E39="",1,$E39))</f>
        <v/>
      </c>
      <c r="G39" s="27">
        <f>IF($F39="","",$F39)</f>
        <v/>
      </c>
      <c r="H39" s="29">
        <f>IF($F39="","",$F39-N($G39))</f>
        <v/>
      </c>
      <c r="I39" s="30" t="inlineStr">
        <is>
          <t>Include</t>
        </is>
      </c>
      <c r="J39" s="29">
        <f>IF($F39="","",IF($I39="Subaward",MIN($F39,'Assumptions'!$B$9),IF($I39="Include",$F39,0)))</f>
        <v/>
      </c>
      <c r="K39" s="31" t="inlineStr">
        <is>
          <t>Fixed-price agreement covering the evaluation design, two site visits, an interim memo, and a final report. The price traces to the evaluation plan in the narrative.</t>
        </is>
      </c>
    </row>
    <row r="40">
      <c r="A40" s="25" t="inlineStr"/>
      <c r="B40" s="25" t="inlineStr">
        <is>
          <t>Contract</t>
        </is>
      </c>
      <c r="C40" s="26" t="n"/>
      <c r="D40" s="27" t="n"/>
      <c r="E40" s="28" t="n"/>
      <c r="F40" s="29">
        <f>IF(OR($C40="",$D40=""),"",$C40*$D40*IF($E40="",1,$E40))</f>
        <v/>
      </c>
      <c r="G40" s="27">
        <f>IF($F40="","",$F40)</f>
        <v/>
      </c>
      <c r="H40" s="29">
        <f>IF($F40="","",$F40-N($G40))</f>
        <v/>
      </c>
      <c r="I40" s="30" t="inlineStr">
        <is>
          <t>Include</t>
        </is>
      </c>
      <c r="J40" s="29">
        <f>IF($F40="","",IF($I40="Subaward",MIN($F40,'Assumptions'!$B$9),IF($I40="Include",$F40,0)))</f>
        <v/>
      </c>
      <c r="K40" s="31" t="inlineStr">
        <is>
          <t>Consultant travel belongs inside the contract price, not under Travel.</t>
        </is>
      </c>
    </row>
    <row r="41">
      <c r="A41" s="25" t="inlineStr"/>
      <c r="B41" s="25" t="inlineStr">
        <is>
          <t>Subaward</t>
        </is>
      </c>
      <c r="C41" s="26" t="n"/>
      <c r="D41" s="27" t="n"/>
      <c r="E41" s="28" t="n"/>
      <c r="F41" s="29">
        <f>IF(OR($C41="",$D41=""),"",$C41*$D41*IF($E41="",1,$E41))</f>
        <v/>
      </c>
      <c r="G41" s="27">
        <f>IF($F41="","",$F41)</f>
        <v/>
      </c>
      <c r="H41" s="29">
        <f>IF($F41="","",$F41-N($G41))</f>
        <v/>
      </c>
      <c r="I41" s="30" t="inlineStr">
        <is>
          <t>Subaward</t>
        </is>
      </c>
      <c r="J41" s="29">
        <f>IF($F41="","",IF($I41="Subaward",MIN($F41,'Assumptions'!$B$9),IF($I41="Include",$F41,0)))</f>
        <v/>
      </c>
      <c r="K41" s="31" t="inlineStr">
        <is>
          <t>Set the MTDC treatment to Subaward: only the first $50,000 of each subaward stays in the indirect base, so a large subaward changes what you can recover.</t>
        </is>
      </c>
    </row>
    <row r="42">
      <c r="A42" s="32" t="inlineStr">
        <is>
          <t>Subtotal - Contractual</t>
        </is>
      </c>
      <c r="B42" s="33" t="n"/>
      <c r="C42" s="33" t="n"/>
      <c r="D42" s="33" t="n"/>
      <c r="E42" s="33" t="n"/>
      <c r="F42" s="34">
        <f>SUM(F39:F41)</f>
        <v/>
      </c>
      <c r="G42" s="34">
        <f>SUM(G39:G41)</f>
        <v/>
      </c>
      <c r="H42" s="34">
        <f>SUM(H39:H41)</f>
        <v/>
      </c>
      <c r="I42" s="33" t="n"/>
      <c r="J42" s="34">
        <f>SUM(J39:J41)</f>
        <v/>
      </c>
      <c r="K42" s="33" t="n"/>
    </row>
    <row r="43"/>
    <row r="44">
      <c r="A44" s="22" t="inlineStr">
        <is>
          <t>G.  CONSTRUCTION  (SF-424A line 6g)</t>
        </is>
      </c>
      <c r="B44" s="23" t="n"/>
      <c r="C44" s="23" t="n"/>
      <c r="D44" s="23" t="n"/>
      <c r="E44" s="23" t="n"/>
      <c r="F44" s="23" t="n"/>
      <c r="G44" s="23" t="n"/>
      <c r="H44" s="23" t="n"/>
      <c r="I44" s="23" t="n"/>
      <c r="J44" s="23" t="n"/>
      <c r="K44" s="24" t="inlineStr">
        <is>
          <t>Construction and major renovation, only where the program allows it. Most non-construction programs leave this at zero.</t>
        </is>
      </c>
    </row>
    <row r="45">
      <c r="A45" s="25" t="inlineStr"/>
      <c r="B45" s="25" t="inlineStr">
        <is>
          <t>Project</t>
        </is>
      </c>
      <c r="C45" s="26" t="n"/>
      <c r="D45" s="27" t="n"/>
      <c r="E45" s="28" t="n"/>
      <c r="F45" s="29">
        <f>IF(OR($C45="",$D45=""),"",$C45*$D45*IF($E45="",1,$E45))</f>
        <v/>
      </c>
      <c r="G45" s="27">
        <f>IF($F45="","",$F45)</f>
        <v/>
      </c>
      <c r="H45" s="29">
        <f>IF($F45="","",$F45-N($G45))</f>
        <v/>
      </c>
      <c r="I45" s="30" t="inlineStr">
        <is>
          <t>Exclude</t>
        </is>
      </c>
      <c r="J45" s="29">
        <f>IF($F45="","",IF($I45="Subaward",MIN($F45,'Assumptions'!$B$9),IF($I45="Include",$F45,0)))</f>
        <v/>
      </c>
      <c r="K45" s="31" t="inlineStr">
        <is>
          <t>Minor repairs are not construction. Capital expenditures are excluded from the indirect base.</t>
        </is>
      </c>
    </row>
    <row r="46">
      <c r="A46" s="32" t="inlineStr">
        <is>
          <t>Subtotal - Construction</t>
        </is>
      </c>
      <c r="B46" s="33" t="n"/>
      <c r="C46" s="33" t="n"/>
      <c r="D46" s="33" t="n"/>
      <c r="E46" s="33" t="n"/>
      <c r="F46" s="34">
        <f>SUM(F45:F45)</f>
        <v/>
      </c>
      <c r="G46" s="34">
        <f>SUM(G45:G45)</f>
        <v/>
      </c>
      <c r="H46" s="34">
        <f>SUM(H45:H45)</f>
        <v/>
      </c>
      <c r="I46" s="33" t="n"/>
      <c r="J46" s="34">
        <f>SUM(J45:J45)</f>
        <v/>
      </c>
      <c r="K46" s="33" t="n"/>
    </row>
    <row r="47"/>
    <row r="48">
      <c r="A48" s="22" t="inlineStr">
        <is>
          <t>H.  OTHER  (SF-424A line 6h)</t>
        </is>
      </c>
      <c r="B48" s="23" t="n"/>
      <c r="C48" s="23" t="n"/>
      <c r="D48" s="23" t="n"/>
      <c r="E48" s="23" t="n"/>
      <c r="F48" s="23" t="n"/>
      <c r="G48" s="23" t="n"/>
      <c r="H48" s="23" t="n"/>
      <c r="I48" s="23" t="n"/>
      <c r="J48" s="23" t="n"/>
      <c r="K48" s="24" t="inlineStr">
        <is>
          <t>Real costs that fit nowhere above. If Other is your largest direct line, the categories above are wrong.</t>
        </is>
      </c>
    </row>
    <row r="49">
      <c r="A49" s="25" t="inlineStr">
        <is>
          <t>Participant transit stipends</t>
        </is>
      </c>
      <c r="B49" s="25" t="inlineStr">
        <is>
          <t>Stipend</t>
        </is>
      </c>
      <c r="C49" s="26" t="n">
        <v>240</v>
      </c>
      <c r="D49" s="27" t="n">
        <v>15</v>
      </c>
      <c r="E49" s="28" t="n">
        <v>1</v>
      </c>
      <c r="F49" s="29">
        <f>IF(OR($C49="",$D49=""),"",$C49*$D49*IF($E49="",1,$E49))</f>
        <v/>
      </c>
      <c r="G49" s="27">
        <f>IF($F49="","",$F49)</f>
        <v/>
      </c>
      <c r="H49" s="29">
        <f>IF($F49="","",$F49-N($G49))</f>
        <v/>
      </c>
      <c r="I49" s="30" t="inlineStr">
        <is>
          <t>Exclude</t>
        </is>
      </c>
      <c r="J49" s="29">
        <f>IF($F49="","",IF($I49="Subaward",MIN($F49,'Assumptions'!$B$9),IF($I49="Include",$F49,0)))</f>
        <v/>
      </c>
      <c r="K49" s="31" t="inlineStr">
        <is>
          <t>240 stipends at $15, paid to or on behalf of participants, which makes them participant support costs under 2 CFR 200.1 and takes them out of the indirect base. Stipends paid to your own employees stay in the base.</t>
        </is>
      </c>
    </row>
    <row r="50">
      <c r="A50" s="25" t="inlineStr"/>
      <c r="B50" s="25" t="inlineStr">
        <is>
          <t>Month</t>
        </is>
      </c>
      <c r="C50" s="26" t="n"/>
      <c r="D50" s="27" t="n"/>
      <c r="E50" s="28" t="n"/>
      <c r="F50" s="29">
        <f>IF(OR($C50="",$D50=""),"",$C50*$D50*IF($E50="",1,$E50))</f>
        <v/>
      </c>
      <c r="G50" s="27">
        <f>IF($F50="","",$F50)</f>
        <v/>
      </c>
      <c r="H50" s="29">
        <f>IF($F50="","",$F50-N($G50))</f>
        <v/>
      </c>
      <c r="I50" s="30" t="inlineStr">
        <is>
          <t>Include</t>
        </is>
      </c>
      <c r="J50" s="29">
        <f>IF($F50="","",IF($I50="Subaward",MIN($F50,'Assumptions'!$B$9),IF($I50="Include",$F50,0)))</f>
        <v/>
      </c>
      <c r="K50" s="31" t="inlineStr">
        <is>
          <t>Facility use fees, printing, publication charges, telephone, and postage sit here.</t>
        </is>
      </c>
    </row>
    <row r="51">
      <c r="A51" s="25" t="inlineStr"/>
      <c r="B51" s="25" t="inlineStr">
        <is>
          <t>Each</t>
        </is>
      </c>
      <c r="C51" s="26" t="n"/>
      <c r="D51" s="27" t="n"/>
      <c r="E51" s="28" t="n"/>
      <c r="F51" s="29">
        <f>IF(OR($C51="",$D51=""),"",$C51*$D51*IF($E51="",1,$E51))</f>
        <v/>
      </c>
      <c r="G51" s="27">
        <f>IF($F51="","",$F51)</f>
        <v/>
      </c>
      <c r="H51" s="29">
        <f>IF($F51="","",$F51-N($G51))</f>
        <v/>
      </c>
      <c r="I51" s="30" t="inlineStr">
        <is>
          <t>Include</t>
        </is>
      </c>
      <c r="J51" s="29">
        <f>IF($F51="","",IF($I51="Subaward",MIN($F51,'Assumptions'!$B$9),IF($I51="Include",$F51,0)))</f>
        <v/>
      </c>
      <c r="K51" s="31" t="inlineStr"/>
    </row>
    <row r="52">
      <c r="A52" s="32" t="inlineStr">
        <is>
          <t>Subtotal - Other</t>
        </is>
      </c>
      <c r="B52" s="33" t="n"/>
      <c r="C52" s="33" t="n"/>
      <c r="D52" s="33" t="n"/>
      <c r="E52" s="33" t="n"/>
      <c r="F52" s="34">
        <f>SUM(F49:F51)</f>
        <v/>
      </c>
      <c r="G52" s="34">
        <f>SUM(G49:G51)</f>
        <v/>
      </c>
      <c r="H52" s="34">
        <f>SUM(H49:H51)</f>
        <v/>
      </c>
      <c r="I52" s="33" t="n"/>
      <c r="J52" s="34">
        <f>SUM(J49:J51)</f>
        <v/>
      </c>
      <c r="K52" s="33" t="n"/>
    </row>
    <row r="53"/>
    <row r="54">
      <c r="A54" s="32" t="inlineStr">
        <is>
          <t>TOTAL DIRECT CHARGES  (SF-424A line 6i)</t>
        </is>
      </c>
      <c r="B54" s="32" t="n"/>
      <c r="C54" s="32" t="n"/>
      <c r="D54" s="32" t="n"/>
      <c r="E54" s="32" t="n"/>
      <c r="F54" s="34">
        <f>F14+F19+F25+F30+F36+F42+F46+F52</f>
        <v/>
      </c>
      <c r="G54" s="34">
        <f>G14+G19+G25+G30+G36+G42+G46+G52</f>
        <v/>
      </c>
      <c r="H54" s="34">
        <f>H14+H19+H25+H30+H36+H42+H46+H52</f>
        <v/>
      </c>
      <c r="I54" s="32" t="n"/>
      <c r="J54" s="34">
        <f>J14+J19+J25+J30+J36+J42+J46+J52</f>
        <v/>
      </c>
      <c r="K54" s="35" t="inlineStr">
        <is>
          <t>Sum of the eight category subtotals. Never hard-type this number.</t>
        </is>
      </c>
    </row>
    <row r="55">
      <c r="A55" s="32" t="inlineStr">
        <is>
          <t>Indirect base - modified total direct cost (MTDC)</t>
        </is>
      </c>
      <c r="B55" s="32" t="n"/>
      <c r="C55" s="32" t="n"/>
      <c r="D55" s="32" t="n"/>
      <c r="E55" s="32" t="n"/>
      <c r="F55" s="34">
        <f>J54</f>
        <v/>
      </c>
      <c r="G55" s="32" t="n"/>
      <c r="H55" s="32" t="n"/>
      <c r="I55" s="32" t="n"/>
      <c r="J55" s="32" t="n"/>
      <c r="K55" s="35" t="inlineStr">
        <is>
          <t>Total direct charges less the excluded lines. This row is an intermediate figure and is not added to the total below.</t>
        </is>
      </c>
    </row>
    <row r="56">
      <c r="A56" s="32" t="inlineStr">
        <is>
          <t>INDIRECT CHARGES  (SF-424A line 6j)</t>
        </is>
      </c>
      <c r="B56" s="32" t="n"/>
      <c r="C56" s="32" t="n"/>
      <c r="D56" s="32" t="n"/>
      <c r="E56" s="36">
        <f>'Assumptions'!$B$6</f>
        <v/>
      </c>
      <c r="F56" s="34">
        <f>ROUND(F55*E56,0)</f>
        <v/>
      </c>
      <c r="G56" s="34">
        <f>F56</f>
        <v/>
      </c>
      <c r="H56" s="34">
        <f>F56-G56</f>
        <v/>
      </c>
      <c r="I56" s="32" t="n"/>
      <c r="J56" s="32" t="n"/>
      <c r="K56" s="35" t="inlineStr">
        <is>
          <t>Rate from the Assumptions tab, applied to the MTDC base and rounded to whole dollars.</t>
        </is>
      </c>
    </row>
    <row r="57">
      <c r="A57" s="37" t="inlineStr">
        <is>
          <t>TOTAL PROJECT COST  (SF-424A line 6k)</t>
        </is>
      </c>
      <c r="B57" s="37" t="n"/>
      <c r="C57" s="37" t="n"/>
      <c r="D57" s="37" t="n"/>
      <c r="E57" s="37" t="n"/>
      <c r="F57" s="38">
        <f>F54+F56</f>
        <v/>
      </c>
      <c r="G57" s="38">
        <f>G54+G56</f>
        <v/>
      </c>
      <c r="H57" s="38">
        <f>H54+H56</f>
        <v/>
      </c>
      <c r="I57" s="37" t="n"/>
      <c r="J57" s="37" t="n"/>
      <c r="K57" s="39" t="inlineStr">
        <is>
          <t>Direct plus indirect. This figure must equal the amount on the funder's cover form.</t>
        </is>
      </c>
    </row>
    <row r="58"/>
    <row r="59">
      <c r="A59" s="16" t="inlineStr">
        <is>
          <t>Cross-check: requested plus match equals total project cost</t>
        </is>
      </c>
      <c r="F59" s="40">
        <f>IF(ROUND(G57+H57-F57,2)=0,"Balanced","CHECK - the splits do not tie")</f>
        <v/>
      </c>
      <c r="K59" s="15" t="inlineStr">
        <is>
          <t>Recalculates live. If it stops saying Balanced, someone typed over a formula in the Match / Other Sources column or over a subtotal row. Overwriting the Requested column is expected and does not break this check.</t>
        </is>
      </c>
    </row>
    <row r="60">
      <c r="A60" s="16" t="inlineStr">
        <is>
          <t>Indirect check: applying the rate to total direct charges instead of the MTDC base would overstate the request by</t>
        </is>
      </c>
      <c r="F60" s="41">
        <f>ROUND(F54*E56,0)-F56</f>
        <v/>
      </c>
      <c r="K60" s="15" t="inlineStr">
        <is>
          <t>Excluding equipment and participant support moves real money. This is the difference the exclusions make.</t>
        </is>
      </c>
    </row>
    <row r="61"/>
    <row r="62">
      <c r="A62" s="5" t="inlineStr">
        <is>
          <t>GrantCue - grantcue.com/blog/grant-budget-template-spreadsheet</t>
        </is>
      </c>
    </row>
  </sheetData>
  <mergeCells count="8">
    <mergeCell ref="J3:K3"/>
    <mergeCell ref="B3:D3"/>
    <mergeCell ref="J4:K4"/>
    <mergeCell ref="A60:E60"/>
    <mergeCell ref="B4:D4"/>
    <mergeCell ref="A2:K2"/>
    <mergeCell ref="F4:H4"/>
    <mergeCell ref="F3:H3"/>
  </mergeCells>
  <dataValidations count="1">
    <dataValidation sqref="I9 I10 I11 I12 I13 I17 I18 I22 I23 I24 I28 I29 I33 I34 I35 I39 I40 I41 I45 I49 I50 I51" showDropDown="0" showInputMessage="0" showErrorMessage="0" allowBlank="1" promptTitle="MTDC treatment" prompt="Include = full amount in the indirect base. Exclude = equipment, capital expenditures, participant support. Subaward = first $50,000 only." type="list">
      <formula1>"Include,Exclude,Subaward"</formula1>
    </dataValidation>
  </dataValidations>
  <pageMargins left="0.75" right="0.75" top="1" bottom="1" header="0.5" footer="0.5"/>
  <pageSetup orientation="landscape" fitToWidth="1"/>
</worksheet>
</file>

<file path=xl/worksheets/sheet4.xml><?xml version="1.0" encoding="utf-8"?>
<worksheet xmlns="http://schemas.openxmlformats.org/spreadsheetml/2006/main">
  <sheetPr>
    <tabColor rgb="002E5E8C"/>
    <outlinePr summaryBelow="1" summaryRight="1"/>
    <pageSetUpPr/>
  </sheetPr>
  <dimension ref="A1:E24"/>
  <sheetViews>
    <sheetView workbookViewId="0">
      <selection activeCell="A1" sqref="A1"/>
    </sheetView>
  </sheetViews>
  <sheetFormatPr baseColWidth="8" defaultRowHeight="15"/>
  <cols>
    <col width="12" customWidth="1" min="1" max="1"/>
    <col width="40" customWidth="1" min="2" max="2"/>
    <col width="20" customWidth="1" min="3" max="3"/>
    <col width="22" customWidth="1" min="4" max="4"/>
    <col width="20" customWidth="1" min="5" max="5"/>
  </cols>
  <sheetData>
    <row r="1">
      <c r="A1" s="1" t="inlineStr">
        <is>
          <t>SF-424A Section B - Budget Categories</t>
        </is>
      </c>
    </row>
    <row r="2" ht="26" customHeight="1">
      <c r="A2" s="2" t="inlineStr">
        <is>
          <t>Every figure below is a formula reading the Budget Master tab, except line 7 (Program income), which you enter here. Do not type over the rest. Transcribe these totals onto the funder's form.</t>
        </is>
      </c>
    </row>
    <row r="3"/>
    <row r="4" ht="28" customHeight="1">
      <c r="A4" s="21" t="inlineStr">
        <is>
          <t>Line</t>
        </is>
      </c>
      <c r="B4" s="21" t="inlineStr">
        <is>
          <t>Object class category</t>
        </is>
      </c>
      <c r="C4" s="21" t="inlineStr">
        <is>
          <t>Federal / requested</t>
        </is>
      </c>
      <c r="D4" s="21" t="inlineStr">
        <is>
          <t>Non-federal / match</t>
        </is>
      </c>
      <c r="E4" s="21" t="inlineStr">
        <is>
          <t>Total</t>
        </is>
      </c>
    </row>
    <row r="5">
      <c r="A5" s="8" t="inlineStr">
        <is>
          <t>6a</t>
        </is>
      </c>
      <c r="B5" s="42" t="inlineStr">
        <is>
          <t>Personnel</t>
        </is>
      </c>
      <c r="C5" s="43">
        <f>'Budget Master'!G14</f>
        <v/>
      </c>
      <c r="D5" s="43">
        <f>'Budget Master'!H14</f>
        <v/>
      </c>
      <c r="E5" s="43">
        <f>'Budget Master'!F14</f>
        <v/>
      </c>
    </row>
    <row r="6">
      <c r="A6" s="8" t="inlineStr">
        <is>
          <t>6b</t>
        </is>
      </c>
      <c r="B6" s="42" t="inlineStr">
        <is>
          <t>Fringe Benefits</t>
        </is>
      </c>
      <c r="C6" s="43">
        <f>'Budget Master'!G19</f>
        <v/>
      </c>
      <c r="D6" s="43">
        <f>'Budget Master'!H19</f>
        <v/>
      </c>
      <c r="E6" s="43">
        <f>'Budget Master'!F19</f>
        <v/>
      </c>
    </row>
    <row r="7">
      <c r="A7" s="8" t="inlineStr">
        <is>
          <t>6c</t>
        </is>
      </c>
      <c r="B7" s="42" t="inlineStr">
        <is>
          <t>Travel</t>
        </is>
      </c>
      <c r="C7" s="43">
        <f>'Budget Master'!G25</f>
        <v/>
      </c>
      <c r="D7" s="43">
        <f>'Budget Master'!H25</f>
        <v/>
      </c>
      <c r="E7" s="43">
        <f>'Budget Master'!F25</f>
        <v/>
      </c>
    </row>
    <row r="8">
      <c r="A8" s="8" t="inlineStr">
        <is>
          <t>6d</t>
        </is>
      </c>
      <c r="B8" s="42" t="inlineStr">
        <is>
          <t>Equipment</t>
        </is>
      </c>
      <c r="C8" s="43">
        <f>'Budget Master'!G30</f>
        <v/>
      </c>
      <c r="D8" s="43">
        <f>'Budget Master'!H30</f>
        <v/>
      </c>
      <c r="E8" s="43">
        <f>'Budget Master'!F30</f>
        <v/>
      </c>
    </row>
    <row r="9">
      <c r="A9" s="8" t="inlineStr">
        <is>
          <t>6e</t>
        </is>
      </c>
      <c r="B9" s="42" t="inlineStr">
        <is>
          <t>Supplies</t>
        </is>
      </c>
      <c r="C9" s="43">
        <f>'Budget Master'!G36</f>
        <v/>
      </c>
      <c r="D9" s="43">
        <f>'Budget Master'!H36</f>
        <v/>
      </c>
      <c r="E9" s="43">
        <f>'Budget Master'!F36</f>
        <v/>
      </c>
    </row>
    <row r="10">
      <c r="A10" s="8" t="inlineStr">
        <is>
          <t>6f</t>
        </is>
      </c>
      <c r="B10" s="42" t="inlineStr">
        <is>
          <t>Contractual</t>
        </is>
      </c>
      <c r="C10" s="43">
        <f>'Budget Master'!G42</f>
        <v/>
      </c>
      <c r="D10" s="43">
        <f>'Budget Master'!H42</f>
        <v/>
      </c>
      <c r="E10" s="43">
        <f>'Budget Master'!F42</f>
        <v/>
      </c>
    </row>
    <row r="11">
      <c r="A11" s="8" t="inlineStr">
        <is>
          <t>6g</t>
        </is>
      </c>
      <c r="B11" s="42" t="inlineStr">
        <is>
          <t>Construction</t>
        </is>
      </c>
      <c r="C11" s="43">
        <f>'Budget Master'!G46</f>
        <v/>
      </c>
      <c r="D11" s="43">
        <f>'Budget Master'!H46</f>
        <v/>
      </c>
      <c r="E11" s="43">
        <f>'Budget Master'!F46</f>
        <v/>
      </c>
    </row>
    <row r="12">
      <c r="A12" s="8" t="inlineStr">
        <is>
          <t>6h</t>
        </is>
      </c>
      <c r="B12" s="42" t="inlineStr">
        <is>
          <t>Other</t>
        </is>
      </c>
      <c r="C12" s="43">
        <f>'Budget Master'!G52</f>
        <v/>
      </c>
      <c r="D12" s="43">
        <f>'Budget Master'!H52</f>
        <v/>
      </c>
      <c r="E12" s="43">
        <f>'Budget Master'!F52</f>
        <v/>
      </c>
    </row>
    <row r="13">
      <c r="A13" s="32" t="inlineStr">
        <is>
          <t>6i</t>
        </is>
      </c>
      <c r="B13" s="32" t="inlineStr">
        <is>
          <t>Total Direct Charges (sum of 6a-6h)</t>
        </is>
      </c>
      <c r="C13" s="34">
        <f>'Budget Master'!G54</f>
        <v/>
      </c>
      <c r="D13" s="34">
        <f>'Budget Master'!H54</f>
        <v/>
      </c>
      <c r="E13" s="34">
        <f>'Budget Master'!F54</f>
        <v/>
      </c>
    </row>
    <row r="14">
      <c r="A14" s="44" t="inlineStr">
        <is>
          <t>6j</t>
        </is>
      </c>
      <c r="B14" s="44" t="inlineStr">
        <is>
          <t>Indirect Charges</t>
        </is>
      </c>
      <c r="C14" s="45">
        <f>'Budget Master'!G56</f>
        <v/>
      </c>
      <c r="D14" s="45">
        <f>'Budget Master'!H56</f>
        <v/>
      </c>
      <c r="E14" s="45">
        <f>'Budget Master'!F56</f>
        <v/>
      </c>
    </row>
    <row r="15">
      <c r="A15" s="32" t="inlineStr">
        <is>
          <t>6k</t>
        </is>
      </c>
      <c r="B15" s="32" t="inlineStr">
        <is>
          <t>TOTALS (sum of 6i and 6j)</t>
        </is>
      </c>
      <c r="C15" s="34">
        <f>'Budget Master'!G57</f>
        <v/>
      </c>
      <c r="D15" s="34">
        <f>'Budget Master'!H57</f>
        <v/>
      </c>
      <c r="E15" s="34">
        <f>'Budget Master'!F57</f>
        <v/>
      </c>
    </row>
    <row r="16">
      <c r="A16" s="8" t="inlineStr">
        <is>
          <t>7</t>
        </is>
      </c>
      <c r="B16" s="42" t="inlineStr">
        <is>
          <t>Program income (Section B line 7)</t>
        </is>
      </c>
      <c r="C16" s="42" t="n"/>
      <c r="D16" s="42" t="n"/>
      <c r="E16" s="46" t="n">
        <v>0</v>
      </c>
    </row>
    <row r="17"/>
    <row r="18">
      <c r="A18" s="3" t="inlineStr">
        <is>
          <t>Before you transcribe</t>
        </is>
      </c>
    </row>
    <row r="19">
      <c r="A19" s="14" t="inlineStr">
        <is>
          <t>- State the indirect rate and the base on the form, and say whether the rate is negotiated or the de minimis rate elected under 2 CFR 200.414(f).</t>
        </is>
      </c>
    </row>
    <row r="20">
      <c r="A20" s="14" t="inlineStr">
        <is>
          <t>- Section A of the form asks for the same totals by program; make them agree with line 6k here.</t>
        </is>
      </c>
    </row>
    <row r="21">
      <c r="A21" s="14" t="inlineStr">
        <is>
          <t>- Round consistently, and make the grand total equal the amount on the cover form (SF-424 box 18).</t>
        </is>
      </c>
    </row>
    <row r="22">
      <c r="A22" s="14" t="inlineStr">
        <is>
          <t>- Check that every personnel line here appears in the project narrative under the same title.</t>
        </is>
      </c>
    </row>
    <row r="23"/>
    <row r="24">
      <c r="A24" s="5" t="inlineStr">
        <is>
          <t>GrantCue - grantcue.com/blog/grant-budget-template-spreadsheet</t>
        </is>
      </c>
    </row>
  </sheetData>
  <mergeCells count="1">
    <mergeCell ref="A2:E2"/>
  </mergeCells>
  <pageMargins left="0.75" right="0.75" top="1" bottom="1" header="0.5" footer="0.5"/>
</worksheet>
</file>

<file path=xl/worksheets/sheet5.xml><?xml version="1.0" encoding="utf-8"?>
<worksheet xmlns="http://schemas.openxmlformats.org/spreadsheetml/2006/main">
  <sheetPr>
    <tabColor rgb="008A6D3B"/>
    <outlinePr summaryBelow="1" summaryRight="1"/>
    <pageSetUpPr/>
  </sheetPr>
  <dimension ref="A1:E15"/>
  <sheetViews>
    <sheetView workbookViewId="0">
      <selection activeCell="A1" sqref="A1"/>
    </sheetView>
  </sheetViews>
  <sheetFormatPr baseColWidth="8" defaultRowHeight="15"/>
  <cols>
    <col width="40" customWidth="1" min="1" max="1"/>
    <col width="20" customWidth="1" min="2" max="2"/>
    <col width="20" customWidth="1" min="3" max="3"/>
    <col width="20" customWidth="1" min="4" max="4"/>
    <col width="62" customWidth="1" min="5" max="5"/>
  </cols>
  <sheetData>
    <row r="1">
      <c r="A1" s="1" t="inlineStr">
        <is>
          <t>One-Page Project Budget</t>
        </is>
      </c>
    </row>
    <row r="2" ht="26" customHeight="1">
      <c r="A2" s="2" t="inlineStr">
        <is>
          <t>The same numbers grouped into the shorter format most private funders ask for. Every figure is a formula reading the Budget Master tab, so this page can never drift from the detailed budget.</t>
        </is>
      </c>
    </row>
    <row r="3"/>
    <row r="4" ht="26" customHeight="1">
      <c r="A4" s="21" t="inlineStr">
        <is>
          <t>Budget line</t>
        </is>
      </c>
      <c r="B4" s="21" t="inlineStr">
        <is>
          <t>Requested</t>
        </is>
      </c>
      <c r="C4" s="21" t="inlineStr">
        <is>
          <t>Other sources</t>
        </is>
      </c>
      <c r="D4" s="21" t="inlineStr">
        <is>
          <t>Total project</t>
        </is>
      </c>
      <c r="E4" s="21" t="inlineStr">
        <is>
          <t>What this line covers</t>
        </is>
      </c>
    </row>
    <row r="5">
      <c r="A5" s="47" t="inlineStr">
        <is>
          <t>Staff and benefits</t>
        </is>
      </c>
      <c r="B5" s="43">
        <f>'Budget Master'!G14+'Budget Master'!G19</f>
        <v/>
      </c>
      <c r="C5" s="43">
        <f>'Budget Master'!H14+'Budget Master'!H19</f>
        <v/>
      </c>
      <c r="D5" s="43">
        <f>'Budget Master'!F14+'Budget Master'!F19</f>
        <v/>
      </c>
      <c r="E5" s="10" t="inlineStr">
        <is>
          <t>Salaries and employer-paid benefits for the roles working on the project.</t>
        </is>
      </c>
    </row>
    <row r="6">
      <c r="A6" s="47" t="inlineStr">
        <is>
          <t>Program delivery costs</t>
        </is>
      </c>
      <c r="B6" s="43">
        <f>'Budget Master'!G25+'Budget Master'!G36</f>
        <v/>
      </c>
      <c r="C6" s="43">
        <f>'Budget Master'!H25+'Budget Master'!H36</f>
        <v/>
      </c>
      <c r="D6" s="43">
        <f>'Budget Master'!F25+'Budget Master'!F36</f>
        <v/>
      </c>
      <c r="E6" s="10" t="inlineStr">
        <is>
          <t>Travel and consumable supplies used to deliver the program.</t>
        </is>
      </c>
    </row>
    <row r="7">
      <c r="A7" s="47" t="inlineStr">
        <is>
          <t>Equipment</t>
        </is>
      </c>
      <c r="B7" s="43">
        <f>'Budget Master'!G30</f>
        <v/>
      </c>
      <c r="C7" s="43">
        <f>'Budget Master'!H30</f>
        <v/>
      </c>
      <c r="D7" s="43">
        <f>'Budget Master'!F30</f>
        <v/>
      </c>
      <c r="E7" s="10" t="inlineStr">
        <is>
          <t>Items at or above the capitalization threshold, purchased once.</t>
        </is>
      </c>
    </row>
    <row r="8">
      <c r="A8" s="47" t="inlineStr">
        <is>
          <t>Contracted services</t>
        </is>
      </c>
      <c r="B8" s="43">
        <f>'Budget Master'!G42</f>
        <v/>
      </c>
      <c r="C8" s="43">
        <f>'Budget Master'!H42</f>
        <v/>
      </c>
      <c r="D8" s="43">
        <f>'Budget Master'!F42</f>
        <v/>
      </c>
      <c r="E8" s="10" t="inlineStr">
        <is>
          <t>Contracts, consultants, subawards, and third-party evaluation.</t>
        </is>
      </c>
    </row>
    <row r="9">
      <c r="A9" s="47" t="inlineStr">
        <is>
          <t>Construction and renovation</t>
        </is>
      </c>
      <c r="B9" s="43">
        <f>'Budget Master'!G46</f>
        <v/>
      </c>
      <c r="C9" s="43">
        <f>'Budget Master'!H46</f>
        <v/>
      </c>
      <c r="D9" s="43">
        <f>'Budget Master'!F46</f>
        <v/>
      </c>
      <c r="E9" s="10" t="inlineStr">
        <is>
          <t>Only where the funder allows it; otherwise zero.</t>
        </is>
      </c>
    </row>
    <row r="10">
      <c r="A10" s="47" t="inlineStr">
        <is>
          <t>Participant and other direct costs</t>
        </is>
      </c>
      <c r="B10" s="43">
        <f>'Budget Master'!G52</f>
        <v/>
      </c>
      <c r="C10" s="43">
        <f>'Budget Master'!H52</f>
        <v/>
      </c>
      <c r="D10" s="43">
        <f>'Budget Master'!F52</f>
        <v/>
      </c>
      <c r="E10" s="10" t="inlineStr">
        <is>
          <t>Stipends, facility fees, printing, and other direct costs.</t>
        </is>
      </c>
    </row>
    <row r="11">
      <c r="A11" s="47" t="inlineStr">
        <is>
          <t>Administrative / indirect costs</t>
        </is>
      </c>
      <c r="B11" s="43">
        <f>'Budget Master'!G56</f>
        <v/>
      </c>
      <c r="C11" s="43">
        <f>'Budget Master'!H56</f>
        <v/>
      </c>
      <c r="D11" s="43">
        <f>'Budget Master'!F56</f>
        <v/>
      </c>
      <c r="E11" s="10" t="inlineStr">
        <is>
          <t>Shared costs that support the project without being traceable to it: accounting, human resources, information technology, occupancy. Say which rate and base you used.</t>
        </is>
      </c>
    </row>
    <row r="12">
      <c r="A12" s="37" t="inlineStr">
        <is>
          <t>TOTAL PROJECT COST</t>
        </is>
      </c>
      <c r="B12" s="38">
        <f>'Budget Master'!G57</f>
        <v/>
      </c>
      <c r="C12" s="38">
        <f>'Budget Master'!H57</f>
        <v/>
      </c>
      <c r="D12" s="38">
        <f>'Budget Master'!F57</f>
        <v/>
      </c>
      <c r="E12" s="39" t="inlineStr">
        <is>
          <t>Must equal the amount named in the cover letter and the request paragraph.</t>
        </is>
      </c>
    </row>
    <row r="13">
      <c r="A13" s="48" t="inlineStr">
        <is>
          <t>Requested share of total project cost</t>
        </is>
      </c>
      <c r="B13" s="49">
        <f>IF(D12=0,"",B12/D12)</f>
        <v/>
      </c>
      <c r="E13" s="15" t="inlineStr">
        <is>
          <t>Foundations read this ratio. It shows what share of the project this funder is being asked to carry.</t>
        </is>
      </c>
    </row>
    <row r="14"/>
    <row r="15">
      <c r="A15" s="5" t="inlineStr">
        <is>
          <t>GrantCue - grantcue.com/blog/grant-budget-template-spreadsheet</t>
        </is>
      </c>
    </row>
  </sheetData>
  <mergeCells count="1">
    <mergeCell ref="A2:E2"/>
  </mergeCells>
  <pageMargins left="0.75" right="0.75" top="1" bottom="1" header="0.5" footer="0.5"/>
</worksheet>
</file>

<file path=xl/worksheets/sheet6.xml><?xml version="1.0" encoding="utf-8"?>
<worksheet xmlns="http://schemas.openxmlformats.org/spreadsheetml/2006/main">
  <sheetPr>
    <tabColor rgb="007A4E9B"/>
    <outlinePr summaryBelow="1" summaryRight="1"/>
    <pageSetUpPr/>
  </sheetPr>
  <dimension ref="A1:F21"/>
  <sheetViews>
    <sheetView workbookViewId="0">
      <selection activeCell="A1" sqref="A1"/>
    </sheetView>
  </sheetViews>
  <sheetFormatPr baseColWidth="8" defaultRowHeight="15"/>
  <cols>
    <col width="36" customWidth="1" min="1" max="1"/>
    <col width="18" customWidth="1" min="2" max="2"/>
    <col width="18" customWidth="1" min="3" max="3"/>
    <col width="18" customWidth="1" min="4" max="4"/>
    <col width="16" customWidth="1" min="5" max="5"/>
    <col width="58" customWidth="1" min="6" max="6"/>
  </cols>
  <sheetData>
    <row r="1">
      <c r="A1" s="1" t="inlineStr">
        <is>
          <t>Post-Award Budget Tracking</t>
        </is>
      </c>
    </row>
    <row r="2" ht="28" customHeight="1">
      <c r="A2" s="2" t="inlineStr">
        <is>
          <t>Once the award lands, keep this file rather than archiving it with the proposal. The approved budget column reads the Budget Master tab. Enter actual spend to date and the variance calculates. A category running hot usually means the program is running differently than proposed.</t>
        </is>
      </c>
    </row>
    <row r="3"/>
    <row r="4" ht="26" customHeight="1">
      <c r="A4" s="21" t="inlineStr">
        <is>
          <t>Category</t>
        </is>
      </c>
      <c r="B4" s="21" t="inlineStr">
        <is>
          <t>Approved budget</t>
        </is>
      </c>
      <c r="C4" s="21" t="inlineStr">
        <is>
          <t>Actual to date</t>
        </is>
      </c>
      <c r="D4" s="21" t="inlineStr">
        <is>
          <t>Remaining</t>
        </is>
      </c>
      <c r="E4" s="21" t="inlineStr">
        <is>
          <t>% expended</t>
        </is>
      </c>
      <c r="F4" s="21" t="inlineStr">
        <is>
          <t>Variance notes / action</t>
        </is>
      </c>
    </row>
    <row r="5">
      <c r="A5" s="47" t="inlineStr">
        <is>
          <t>Personnel</t>
        </is>
      </c>
      <c r="B5" s="43">
        <f>'Budget Master'!F14</f>
        <v/>
      </c>
      <c r="C5" s="46" t="n">
        <v>0</v>
      </c>
      <c r="D5" s="43">
        <f>B5-C5</f>
        <v/>
      </c>
      <c r="E5" s="50">
        <f>IF(B5=0,"",C5/B5)</f>
        <v/>
      </c>
      <c r="F5" s="17" t="inlineStr"/>
    </row>
    <row r="6">
      <c r="A6" s="47" t="inlineStr">
        <is>
          <t>Fringe benefits</t>
        </is>
      </c>
      <c r="B6" s="43">
        <f>'Budget Master'!F19</f>
        <v/>
      </c>
      <c r="C6" s="46" t="n">
        <v>0</v>
      </c>
      <c r="D6" s="43">
        <f>B6-C6</f>
        <v/>
      </c>
      <c r="E6" s="50">
        <f>IF(B6=0,"",C6/B6)</f>
        <v/>
      </c>
      <c r="F6" s="17" t="inlineStr"/>
    </row>
    <row r="7">
      <c r="A7" s="47" t="inlineStr">
        <is>
          <t>Travel</t>
        </is>
      </c>
      <c r="B7" s="43">
        <f>'Budget Master'!F25</f>
        <v/>
      </c>
      <c r="C7" s="46" t="n">
        <v>0</v>
      </c>
      <c r="D7" s="43">
        <f>B7-C7</f>
        <v/>
      </c>
      <c r="E7" s="50">
        <f>IF(B7=0,"",C7/B7)</f>
        <v/>
      </c>
      <c r="F7" s="17" t="inlineStr"/>
    </row>
    <row r="8">
      <c r="A8" s="47" t="inlineStr">
        <is>
          <t>Equipment</t>
        </is>
      </c>
      <c r="B8" s="43">
        <f>'Budget Master'!F30</f>
        <v/>
      </c>
      <c r="C8" s="46" t="n">
        <v>0</v>
      </c>
      <c r="D8" s="43">
        <f>B8-C8</f>
        <v/>
      </c>
      <c r="E8" s="50">
        <f>IF(B8=0,"",C8/B8)</f>
        <v/>
      </c>
      <c r="F8" s="17" t="inlineStr"/>
    </row>
    <row r="9">
      <c r="A9" s="47" t="inlineStr">
        <is>
          <t>Supplies</t>
        </is>
      </c>
      <c r="B9" s="43">
        <f>'Budget Master'!F36</f>
        <v/>
      </c>
      <c r="C9" s="46" t="n">
        <v>0</v>
      </c>
      <c r="D9" s="43">
        <f>B9-C9</f>
        <v/>
      </c>
      <c r="E9" s="50">
        <f>IF(B9=0,"",C9/B9)</f>
        <v/>
      </c>
      <c r="F9" s="17" t="inlineStr"/>
    </row>
    <row r="10">
      <c r="A10" s="47" t="inlineStr">
        <is>
          <t>Contractual</t>
        </is>
      </c>
      <c r="B10" s="43">
        <f>'Budget Master'!F42</f>
        <v/>
      </c>
      <c r="C10" s="46" t="n">
        <v>0</v>
      </c>
      <c r="D10" s="43">
        <f>B10-C10</f>
        <v/>
      </c>
      <c r="E10" s="50">
        <f>IF(B10=0,"",C10/B10)</f>
        <v/>
      </c>
      <c r="F10" s="17" t="inlineStr"/>
    </row>
    <row r="11">
      <c r="A11" s="47" t="inlineStr">
        <is>
          <t>Construction</t>
        </is>
      </c>
      <c r="B11" s="43">
        <f>'Budget Master'!F46</f>
        <v/>
      </c>
      <c r="C11" s="46" t="n">
        <v>0</v>
      </c>
      <c r="D11" s="43">
        <f>B11-C11</f>
        <v/>
      </c>
      <c r="E11" s="50">
        <f>IF(B11=0,"",C11/B11)</f>
        <v/>
      </c>
      <c r="F11" s="17" t="inlineStr"/>
    </row>
    <row r="12">
      <c r="A12" s="47" t="inlineStr">
        <is>
          <t>Other</t>
        </is>
      </c>
      <c r="B12" s="43">
        <f>'Budget Master'!F52</f>
        <v/>
      </c>
      <c r="C12" s="46" t="n">
        <v>0</v>
      </c>
      <c r="D12" s="43">
        <f>B12-C12</f>
        <v/>
      </c>
      <c r="E12" s="50">
        <f>IF(B12=0,"",C12/B12)</f>
        <v/>
      </c>
      <c r="F12" s="17" t="inlineStr"/>
    </row>
    <row r="13">
      <c r="A13" s="47" t="inlineStr">
        <is>
          <t>Indirect charges</t>
        </is>
      </c>
      <c r="B13" s="43">
        <f>'Budget Master'!F56</f>
        <v/>
      </c>
      <c r="C13" s="46" t="n">
        <v>0</v>
      </c>
      <c r="D13" s="51">
        <f>B13-C13</f>
        <v/>
      </c>
      <c r="E13" s="52">
        <f>IF(B13=0,"",C13/B13)</f>
        <v/>
      </c>
      <c r="F13" s="17" t="inlineStr"/>
    </row>
    <row r="14">
      <c r="A14" s="37" t="inlineStr">
        <is>
          <t>TOTAL</t>
        </is>
      </c>
      <c r="B14" s="38">
        <f>SUM(B5:B13)</f>
        <v/>
      </c>
      <c r="C14" s="38">
        <f>SUM(C5:C13)</f>
        <v/>
      </c>
      <c r="D14" s="38">
        <f>B14-C14</f>
        <v/>
      </c>
      <c r="E14" s="53">
        <f>IF(B14=0,"",C14/B14)</f>
        <v/>
      </c>
      <c r="F14" s="54" t="n"/>
    </row>
    <row r="15"/>
    <row r="16">
      <c r="A16" s="14" t="inlineStr">
        <is>
          <t>- Report on the same category names the funder approved, so the financial report and the awarded budget line up field for field.</t>
        </is>
      </c>
    </row>
    <row r="17">
      <c r="A17" s="14" t="inlineStr">
        <is>
          <t>- A category more than 10 percent off its pro-rated pace is worth explaining before the funder asks.</t>
        </is>
      </c>
    </row>
    <row r="18">
      <c r="A18" s="14" t="inlineStr">
        <is>
          <t>- Most awards require prior approval to move money between categories past a threshold; check the award terms before you rebudget.</t>
        </is>
      </c>
    </row>
    <row r="19">
      <c r="A19" s="14" t="inlineStr">
        <is>
          <t>- Keep the notes column current. It becomes the narrative section of the financial report.</t>
        </is>
      </c>
    </row>
    <row r="20"/>
    <row r="21">
      <c r="A21" s="5" t="inlineStr">
        <is>
          <t>GrantCue - grantcue.com/blog/grant-budget-template-spreadsheet</t>
        </is>
      </c>
    </row>
  </sheetData>
  <mergeCells count="1">
    <mergeCell ref="A2:F2"/>
  </mergeCells>
  <pageMargins left="0.75" right="0.75" top="1" bottom="1" header="0.5" footer="0.5"/>
</worksheet>
</file>

<file path=xl/worksheets/sheet7.xml><?xml version="1.0" encoding="utf-8"?>
<worksheet xmlns="http://schemas.openxmlformats.org/spreadsheetml/2006/main">
  <sheetPr>
    <tabColor rgb="00B23A2E"/>
    <outlinePr summaryBelow="1" summaryRight="1"/>
    <pageSetUpPr/>
  </sheetPr>
  <dimension ref="A1:C21"/>
  <sheetViews>
    <sheetView workbookViewId="0">
      <selection activeCell="A1" sqref="A1"/>
    </sheetView>
  </sheetViews>
  <sheetFormatPr baseColWidth="8" defaultRowHeight="15"/>
  <cols>
    <col width="76" customWidth="1" min="1" max="1"/>
    <col width="12" customWidth="1" min="2" max="2"/>
    <col width="62" customWidth="1" min="3" max="3"/>
  </cols>
  <sheetData>
    <row r="1">
      <c r="A1" s="1" t="inlineStr">
        <is>
          <t>Pre-Submission Checklist</t>
        </is>
      </c>
    </row>
    <row r="2" ht="28" customHeight="1">
      <c r="A2" s="2" t="inlineStr">
        <is>
          <t>Run this pass before the package goes in. Reviewers check whether the totals add up, whether every line traces to something the narrative describes, and whether the costs look reasonable for the work.</t>
        </is>
      </c>
    </row>
    <row r="3"/>
    <row r="4" ht="22" customHeight="1">
      <c r="A4" s="55" t="inlineStr">
        <is>
          <t>Check</t>
        </is>
      </c>
      <c r="B4" s="55" t="inlineStr">
        <is>
          <t>Done</t>
        </is>
      </c>
      <c r="C4" s="55" t="inlineStr">
        <is>
          <t>Notes</t>
        </is>
      </c>
    </row>
    <row r="5">
      <c r="A5" s="56" t="inlineStr">
        <is>
          <t>Every column total recalculates and matches what you typed on the funder's form.</t>
        </is>
      </c>
      <c r="B5" s="11" t="inlineStr">
        <is>
          <t>No</t>
        </is>
      </c>
      <c r="C5" s="17" t="inlineStr"/>
    </row>
    <row r="6">
      <c r="A6" s="56" t="inlineStr">
        <is>
          <t>Every personnel line appears in the project narrative with the same title and role.</t>
        </is>
      </c>
      <c r="B6" s="11" t="inlineStr">
        <is>
          <t>No</t>
        </is>
      </c>
      <c r="C6" s="17" t="inlineStr"/>
    </row>
    <row r="7">
      <c r="A7" s="56" t="inlineStr">
        <is>
          <t>No line item exists that the narrative never mentions, and no activity exists without a line.</t>
        </is>
      </c>
      <c r="B7" s="11" t="inlineStr">
        <is>
          <t>No</t>
        </is>
      </c>
      <c r="C7" s="17" t="inlineStr"/>
    </row>
    <row r="8">
      <c r="A8" s="56" t="inlineStr">
        <is>
          <t>Every line states a unit cost a reviewer can price-check, not a lump sum.</t>
        </is>
      </c>
      <c r="B8" s="11" t="inlineStr">
        <is>
          <t>No</t>
        </is>
      </c>
      <c r="C8" s="17" t="inlineStr"/>
    </row>
    <row r="9">
      <c r="A9" s="56" t="inlineStr">
        <is>
          <t>Fringe benefits are calculated on the personnel subtotal only.</t>
        </is>
      </c>
      <c r="B9" s="11" t="inlineStr">
        <is>
          <t>No</t>
        </is>
      </c>
      <c r="C9" s="17" t="inlineStr"/>
    </row>
    <row r="10">
      <c r="A10" s="56" t="inlineStr">
        <is>
          <t>Each item is on the right side of the equipment threshold at 2 CFR 200.1.</t>
        </is>
      </c>
      <c r="B10" s="11" t="inlineStr">
        <is>
          <t>No</t>
        </is>
      </c>
      <c r="C10" s="17" t="inlineStr"/>
    </row>
    <row r="11">
      <c r="A11" s="56" t="inlineStr">
        <is>
          <t>The indirect rate and the base are named, and the MTDC exclusions came out of the base.</t>
        </is>
      </c>
      <c r="B11" s="11" t="inlineStr">
        <is>
          <t>No</t>
        </is>
      </c>
      <c r="C11" s="17" t="inlineStr"/>
    </row>
    <row r="12">
      <c r="A12" s="56" t="inlineStr">
        <is>
          <t>Only the first $50,000 of each subaward sits in the indirect base.</t>
        </is>
      </c>
      <c r="B12" s="11" t="inlineStr">
        <is>
          <t>No</t>
        </is>
      </c>
      <c r="C12" s="17" t="inlineStr"/>
    </row>
    <row r="13">
      <c r="A13" s="56" t="inlineStr">
        <is>
          <t>Participant support costs are identified and excluded from the base.</t>
        </is>
      </c>
      <c r="B13" s="11" t="inlineStr">
        <is>
          <t>No</t>
        </is>
      </c>
      <c r="C13" s="17" t="inlineStr"/>
    </row>
    <row r="14">
      <c r="A14" s="56" t="inlineStr">
        <is>
          <t>Match and cost-share commitments are documented and meet what the notice of funding opportunity requires.</t>
        </is>
      </c>
      <c r="B14" s="11" t="inlineStr">
        <is>
          <t>No</t>
        </is>
      </c>
      <c r="C14" s="17" t="inlineStr"/>
    </row>
    <row r="15">
      <c r="A15" s="56" t="inlineStr">
        <is>
          <t>Rounding is consistent across the budget and the narrative.</t>
        </is>
      </c>
      <c r="B15" s="11" t="inlineStr">
        <is>
          <t>No</t>
        </is>
      </c>
      <c r="C15" s="17" t="inlineStr"/>
    </row>
    <row r="16">
      <c r="A16" s="56" t="inlineStr">
        <is>
          <t>The grand total equals the amount on the cover form and in the request paragraph.</t>
        </is>
      </c>
      <c r="B16" s="11" t="inlineStr">
        <is>
          <t>No</t>
        </is>
      </c>
      <c r="C16" s="17" t="inlineStr"/>
    </row>
    <row r="17">
      <c r="A17" s="56" t="inlineStr">
        <is>
          <t>The budget narrative explains how each figure was calculated, line for line.</t>
        </is>
      </c>
      <c r="B17" s="11" t="inlineStr">
        <is>
          <t>No</t>
        </is>
      </c>
      <c r="C17" s="17" t="inlineStr"/>
    </row>
    <row r="18">
      <c r="A18" s="56" t="inlineStr">
        <is>
          <t>The file has been saved as a copy, so the master template stays clean for the next application.</t>
        </is>
      </c>
      <c r="B18" s="11" t="inlineStr">
        <is>
          <t>No</t>
        </is>
      </c>
      <c r="C18" s="17" t="inlineStr"/>
    </row>
    <row r="19">
      <c r="A19" s="32" t="inlineStr">
        <is>
          <t>Checks complete</t>
        </is>
      </c>
      <c r="B19" s="57">
        <f>COUNTIF(B5:B18,"Yes")&amp;" / "&amp;COUNTA(A5:A18)</f>
        <v/>
      </c>
      <c r="C19" s="33" t="n"/>
    </row>
    <row r="20"/>
    <row r="21">
      <c r="A21" s="5" t="inlineStr">
        <is>
          <t>GrantCue - grantcue.com/blog/grant-budget-template-spreadsheet</t>
        </is>
      </c>
    </row>
  </sheetData>
  <mergeCells count="1">
    <mergeCell ref="A2:C2"/>
  </mergeCells>
  <dataValidations count="1">
    <dataValidation sqref="B5 B6 B7 B8 B9 B10 B11 B12 B13 B14 B15 B16 B17 B18" showDropDown="0" showInputMessage="0" showErrorMessage="0" allowBlank="1" type="list">
      <formula1>"Yes,No"</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2026-09-10T16:28:30Z</dcterms:created>
  <dcterms:modified xmlns:dcterms="http://purl.org/dc/terms/" xmlns:xsi="http://www.w3.org/2001/XMLSchema-instance" xsi:type="dcterms:W3CDTF">2026-09-21T21:24:47Z</dcterms:modified>
</cp:coreProperties>
</file>